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 01\Documents\AAA ADMINISTRACIÒN 2024 - 2027\2025\4to Trimestre 2025 ASEH\Informaciòn Digital - Ing. Fernanda\Contabilidad 2025 - Cuarto Trimestre\"/>
    </mc:Choice>
  </mc:AlternateContent>
  <xr:revisionPtr revIDLastSave="0" documentId="8_{B28AA30B-C1D8-460D-B261-301F47C0F3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-03" sheetId="1" r:id="rId1"/>
  </sheets>
  <definedNames>
    <definedName name="_xlnm.Print_Area" localSheetId="0">'FR-03'!$A$1:$O$61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" l="1"/>
  <c r="N46" i="1"/>
  <c r="K34" i="1"/>
  <c r="K35" i="1"/>
  <c r="K36" i="1"/>
  <c r="K37" i="1"/>
  <c r="K38" i="1"/>
  <c r="K39" i="1"/>
  <c r="K32" i="1"/>
  <c r="C31" i="1"/>
  <c r="K19" i="1"/>
  <c r="K20" i="1"/>
  <c r="K21" i="1"/>
  <c r="K22" i="1"/>
  <c r="K23" i="1"/>
  <c r="K24" i="1"/>
  <c r="K25" i="1"/>
  <c r="K26" i="1"/>
  <c r="K27" i="1"/>
  <c r="K28" i="1"/>
  <c r="K29" i="1"/>
  <c r="K30" i="1"/>
  <c r="K18" i="1"/>
  <c r="K12" i="1"/>
  <c r="K13" i="1"/>
  <c r="K15" i="1"/>
  <c r="K16" i="1"/>
  <c r="K11" i="1"/>
  <c r="C39" i="1" l="1"/>
  <c r="C34" i="1"/>
  <c r="C41" i="1"/>
  <c r="C38" i="1"/>
  <c r="C37" i="1"/>
  <c r="C36" i="1"/>
  <c r="C35" i="1"/>
  <c r="K33" i="1"/>
  <c r="C33" i="1"/>
  <c r="C32" i="1"/>
  <c r="C29" i="1"/>
  <c r="C28" i="1"/>
  <c r="C26" i="1"/>
  <c r="C25" i="1"/>
  <c r="C24" i="1"/>
  <c r="C23" i="1"/>
  <c r="C18" i="1"/>
  <c r="C16" i="1"/>
  <c r="C15" i="1"/>
  <c r="D13" i="1"/>
  <c r="D12" i="1"/>
  <c r="C11" i="1"/>
  <c r="N14" i="1" l="1"/>
  <c r="N17" i="1" s="1"/>
  <c r="M14" i="1"/>
  <c r="M17" i="1" s="1"/>
  <c r="L14" i="1"/>
  <c r="L17" i="1" s="1"/>
  <c r="E14" i="1" l="1"/>
  <c r="K14" i="1" s="1"/>
  <c r="K17" i="1" s="1"/>
  <c r="M44" i="1" l="1"/>
  <c r="M41" i="1"/>
  <c r="M46" i="1" s="1"/>
  <c r="E46" i="1" l="1"/>
  <c r="E17" i="1"/>
  <c r="K46" i="1"/>
  <c r="E47" i="1" l="1"/>
</calcChain>
</file>

<file path=xl/sharedStrings.xml><?xml version="1.0" encoding="utf-8"?>
<sst xmlns="http://schemas.openxmlformats.org/spreadsheetml/2006/main" count="257" uniqueCount="137">
  <si>
    <t>DIF MUNICIPAL DE HUICHAPAN, HGO.</t>
  </si>
  <si>
    <t>PROGRAMA ANUAL DE ADQUISICIONES, ARRENDAMIENTOS Y SERVICIOS</t>
  </si>
  <si>
    <r>
      <t xml:space="preserve">Nota: </t>
    </r>
    <r>
      <rPr>
        <sz val="12"/>
        <rFont val="Arial Narrow"/>
        <family val="2"/>
      </rPr>
      <t>Los recursos deberán clasificarse y agruparse en el presente formato por fuente de financiamiento, indicando con una sumatoria el monto correspondiente.</t>
    </r>
  </si>
  <si>
    <t>PROGRAMACIÓN DEL GASTO</t>
  </si>
  <si>
    <t>PARTIDA</t>
  </si>
  <si>
    <t>CONCEPTO</t>
  </si>
  <si>
    <t>VALOR ESTIMADO UNITARIO</t>
  </si>
  <si>
    <t>CANTIDAD</t>
  </si>
  <si>
    <t>VALOR ESTIMADO TOTAL</t>
  </si>
  <si>
    <t>UNIDAD DE MEDIDA</t>
  </si>
  <si>
    <t>PROCEDIMIENTO DE CONTRATACIÓN</t>
  </si>
  <si>
    <t>ÁREA ADMINISTRATIVA USUARIA DEL BIEN</t>
  </si>
  <si>
    <t>TRIMESTRE 1</t>
  </si>
  <si>
    <t>TRIMESTRE 2</t>
  </si>
  <si>
    <t>TRIMESTRE 3</t>
  </si>
  <si>
    <t>TRIMESTRE 4</t>
  </si>
  <si>
    <t>FONDO AFECTADO</t>
  </si>
  <si>
    <t>PAGO DE COMBUSTIBLES Y LUBRICANTES</t>
  </si>
  <si>
    <t>ADJUDICACION DIRECTA</t>
  </si>
  <si>
    <t>OFICINA CENTRAL DIF</t>
  </si>
  <si>
    <t>RECURSOS PROPIOS</t>
  </si>
  <si>
    <t>141-271001</t>
  </si>
  <si>
    <t>PAGO DE VESTUARIO Y UNIFORMES</t>
  </si>
  <si>
    <t>CONJUNTO</t>
  </si>
  <si>
    <t>PIEZA</t>
  </si>
  <si>
    <t>HERRAMIENTAS MENORES</t>
  </si>
  <si>
    <t>SERVICIO</t>
  </si>
  <si>
    <t>171-211001</t>
  </si>
  <si>
    <t>PAGO DE MATERIAL DE OFICINA</t>
  </si>
  <si>
    <t>LOTE</t>
  </si>
  <si>
    <t>SUBSIDIO MUNICIPAL</t>
  </si>
  <si>
    <t>171-212001</t>
  </si>
  <si>
    <t>PAGO MATERIALES Y UTILES DE IMPRESIÓN</t>
  </si>
  <si>
    <t>171-215001</t>
  </si>
  <si>
    <t>PAGO DE MATERIAL IMPRESO E INFORMATIVO</t>
  </si>
  <si>
    <t>171-216001</t>
  </si>
  <si>
    <t>PAGO POR MATERIAL DE LIMPIEZA</t>
  </si>
  <si>
    <t>171-221001</t>
  </si>
  <si>
    <t>PAGO POR ALIMENTACION DE PERSONAS</t>
  </si>
  <si>
    <t>DIF, UBR, CAIC, PAMAR</t>
  </si>
  <si>
    <t>PAGO POR DESAYUNOS ESCOLARES</t>
  </si>
  <si>
    <t>171-238002</t>
  </si>
  <si>
    <t>PAGO POR DOTACION ALIMENTARIA PARA ADULTOS MAYORES</t>
  </si>
  <si>
    <t>CAIC</t>
  </si>
  <si>
    <t>DIF, UBR, CAIC.</t>
  </si>
  <si>
    <t>171-314001</t>
  </si>
  <si>
    <t>PAGO POR SERVICIO DE TELEFONIA TRADICIONAL</t>
  </si>
  <si>
    <t>171-351001</t>
  </si>
  <si>
    <t>PAGO POR CONSERVACION Y MANTENIMIENTO DE INMUEBLES PARA LA PRESTACION DE SERVICIOS ADMINISTRATIVOS</t>
  </si>
  <si>
    <t>DIF, UBR, CAIC ALBERGUE</t>
  </si>
  <si>
    <t>171-352001</t>
  </si>
  <si>
    <t>PAGO POR MANTENIMIENTO DE MOBILIARIO Y EQUIPO DE ADMINISTRACION</t>
  </si>
  <si>
    <t>DIF. UBR, CAIC.</t>
  </si>
  <si>
    <t>171-355001</t>
  </si>
  <si>
    <t>PAGO POR REPARACION Y MANTENIMIENTO DE EQUIPO DE TRANSPORTE</t>
  </si>
  <si>
    <t>171-359002</t>
  </si>
  <si>
    <t>SERVICIOS DE FUMIGACION</t>
  </si>
  <si>
    <t>171-375001</t>
  </si>
  <si>
    <t>PAGO DE VIATICOS AL PERSONAL</t>
  </si>
  <si>
    <t>PAMAR</t>
  </si>
  <si>
    <t>171-382001</t>
  </si>
  <si>
    <t>PAGO POR GASTOS DE ORDEN SOCIAL</t>
  </si>
  <si>
    <t>171-414001</t>
  </si>
  <si>
    <t>PAGO POR APOYO A ACTIVIDADES DEL DIF</t>
  </si>
  <si>
    <t>PAGO POR APOYO AL CAIC</t>
  </si>
  <si>
    <t>171-414006</t>
  </si>
  <si>
    <t>PAGO POR APOYO A PAMAR</t>
  </si>
  <si>
    <t>171-441001</t>
  </si>
  <si>
    <t>PAGO POR AYUDAS SOCIALES A PERSONAS</t>
  </si>
  <si>
    <t>APOYO</t>
  </si>
  <si>
    <t>171-441002</t>
  </si>
  <si>
    <t>171-515001</t>
  </si>
  <si>
    <t>Formato :   MR-16</t>
  </si>
  <si>
    <t>REFERENCIA</t>
  </si>
  <si>
    <t>DESCRIPCIÓN</t>
  </si>
  <si>
    <t>LOGOTIPO:</t>
  </si>
  <si>
    <t>Insertar el logotipo representativo del Municipio.</t>
  </si>
  <si>
    <t>MUNICIPIO DE:</t>
  </si>
  <si>
    <t>Especificar el nombre del Municipio.</t>
  </si>
  <si>
    <t>EJERCICIO FISCAL:</t>
  </si>
  <si>
    <t>Indicar el ejercicio fiscal correspondiente</t>
  </si>
  <si>
    <t>PARTIDA:</t>
  </si>
  <si>
    <t>Indicar la clave presupuestal asignada (correspondiente a la partida presupuestal que se afectará)</t>
  </si>
  <si>
    <t>CONCEPTO:</t>
  </si>
  <si>
    <t>Especificar el concepto de la adquisición, arrendamiento o servicio programados</t>
  </si>
  <si>
    <t>VALOR ESTIMADO UNITARIO:</t>
  </si>
  <si>
    <t>Especificar Costo unitario del bien o servicio, basado en la previa cotización del concepto</t>
  </si>
  <si>
    <t>CANTIDAD:</t>
  </si>
  <si>
    <t>Indicar el número programado de bienes, arrendamientos y/o servicios a contratar</t>
  </si>
  <si>
    <t>VALOR ESTIMADO TOTAL:</t>
  </si>
  <si>
    <t>Indicar el importe total de la la unidad de medición de acuerdo al concepto</t>
  </si>
  <si>
    <t>UNIDAD DE MEDIDA:</t>
  </si>
  <si>
    <t>Indicar la unidad de medición de acuerdo al concepto</t>
  </si>
  <si>
    <t>PROCEDIMIENTO DE CONTRATACIÓN:</t>
  </si>
  <si>
    <t>Indicar la modalidad de adjudicación de los bienes por adquirir</t>
  </si>
  <si>
    <t>ÁREA DEMINISTRATIVA USUARIA DEL BIEN:</t>
  </si>
  <si>
    <t>Especificar el área que será beneficiada con la adquisición, o en su defecto infdicar en qué área se prestará un arrendamiento o servicio</t>
  </si>
  <si>
    <t xml:space="preserve">TRIMESTRE (DEL 1° AL 4°) </t>
  </si>
  <si>
    <t>Especificar el monto dentro del periodo o trimestre en la que se llevará a cabo la adquisición del bien, arrendamiento o servicio</t>
  </si>
  <si>
    <t>FONDO AFECTADO:</t>
  </si>
  <si>
    <t>Especificar la fuente de financiamiento con la que se programará el gasto</t>
  </si>
  <si>
    <t>FIRMAS:</t>
  </si>
  <si>
    <t>Incluir las firmas autógrafas de los integrantes del coité de adquisiciones, arrendamientos y servicios</t>
  </si>
  <si>
    <t>MESES</t>
  </si>
  <si>
    <t xml:space="preserve">PAGO POR BECAS Y OTRAS AYUDAS </t>
  </si>
  <si>
    <t>MOBILIARIO Y EQUIPO DE ADMINISTRACION</t>
  </si>
  <si>
    <t>171-520000</t>
  </si>
  <si>
    <t>Mobiliario y equipo educacional y recreativo</t>
  </si>
  <si>
    <t>Equipo e instrumental  Medico y de Laboratorio</t>
  </si>
  <si>
    <t>171-530000</t>
  </si>
  <si>
    <t>PAGO POR APOYO AL UBR</t>
  </si>
  <si>
    <t>UBR</t>
  </si>
  <si>
    <t>171-296002</t>
  </si>
  <si>
    <t>PAGO POR REFACCIONES MENORES DE EQUIPO DE TRANSPORTE</t>
  </si>
  <si>
    <t>171-511001</t>
  </si>
  <si>
    <t>PAGO POR MUEBLES DE OFICINA Y ESTANTERIA</t>
  </si>
  <si>
    <t>171-521000</t>
  </si>
  <si>
    <t>Equipo Audiovisual</t>
  </si>
  <si>
    <t>141-113000</t>
  </si>
  <si>
    <t>SUELDOS AL PERSONAL EVENTUAL</t>
  </si>
  <si>
    <t>141-391001</t>
  </si>
  <si>
    <t>PAGO DE SERVICIOS FUNERARIOS</t>
  </si>
  <si>
    <t>141-238001</t>
  </si>
  <si>
    <t>141-414004</t>
  </si>
  <si>
    <t>171-261001</t>
  </si>
  <si>
    <t>171-291001</t>
  </si>
  <si>
    <t>171-597000</t>
  </si>
  <si>
    <t>Licencias comerciales</t>
  </si>
  <si>
    <t>171-390002</t>
  </si>
  <si>
    <t>171-341001</t>
  </si>
  <si>
    <t>PAGO POR ALBERGUE</t>
  </si>
  <si>
    <t>NÚMERO DE LICITACIÓN O INVITACIÓN CUANDO MENOS A TRES</t>
  </si>
  <si>
    <t>PROVEEDOR</t>
  </si>
  <si>
    <t>EJERCICIO FISCAL 2025</t>
  </si>
  <si>
    <t>OTROS SERVICIOS GENERALES</t>
  </si>
  <si>
    <t>SUMAS TOTALES REPO 2025</t>
  </si>
  <si>
    <t>PROGRAMAS Y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</si>
</sst>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"/>
    <numFmt numFmtId="165" formatCode="_(&quot;$&quot;* #,##0_);_(&quot;$&quot;* \(#,##0\);_(&quot;$&quot;* &quot;-&quot;_);_(@_)"/>
  </numFmts>
  <fonts count="3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1"/>
      <color theme="1"/>
      <name val="Arial Narrow"/>
      <family val="2"/>
    </font>
    <font>
      <sz val="12"/>
      <name val="Arial Narrow"/>
      <family val="2"/>
    </font>
    <font>
      <b/>
      <sz val="10"/>
      <name val="Arial"/>
      <family val="2"/>
    </font>
    <font>
      <b/>
      <sz val="9"/>
      <color theme="1"/>
      <name val="Arial Narrow"/>
      <family val="2"/>
    </font>
    <font>
      <sz val="8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b/>
      <sz val="8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6">
    <xf numFmtId="0" fontId="0" fillId="0" borderId="0"/>
    <xf numFmtId="44" fontId="2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6" fillId="18" borderId="2" applyNumberFormat="0" applyAlignment="0" applyProtection="0"/>
    <xf numFmtId="0" fontId="17" fillId="19" borderId="3" applyNumberFormat="0" applyAlignment="0" applyProtection="0"/>
    <xf numFmtId="0" fontId="18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3" borderId="0" applyNumberFormat="0" applyBorder="0" applyAlignment="0" applyProtection="0"/>
    <xf numFmtId="0" fontId="20" fillId="9" borderId="2" applyNumberFormat="0" applyAlignment="0" applyProtection="0"/>
    <xf numFmtId="0" fontId="21" fillId="5" borderId="0" applyNumberFormat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25" borderId="5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18" borderId="6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7" applyNumberFormat="0" applyFill="0" applyAlignment="0" applyProtection="0"/>
    <xf numFmtId="0" fontId="19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</cellStyleXfs>
  <cellXfs count="58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4" fontId="7" fillId="2" borderId="1" xfId="1" applyFont="1" applyFill="1" applyBorder="1" applyAlignment="1">
      <alignment vertical="center"/>
    </xf>
    <xf numFmtId="44" fontId="2" fillId="2" borderId="1" xfId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43" fontId="3" fillId="2" borderId="0" xfId="0" applyNumberFormat="1" applyFont="1" applyFill="1" applyAlignment="1">
      <alignment vertical="center"/>
    </xf>
    <xf numFmtId="43" fontId="5" fillId="2" borderId="0" xfId="0" applyNumberFormat="1" applyFont="1" applyFill="1" applyAlignment="1">
      <alignment horizontal="center" vertical="center"/>
    </xf>
    <xf numFmtId="43" fontId="0" fillId="2" borderId="0" xfId="0" applyNumberFormat="1" applyFill="1" applyAlignment="1">
      <alignment vertical="center"/>
    </xf>
    <xf numFmtId="43" fontId="8" fillId="3" borderId="1" xfId="0" applyNumberFormat="1" applyFont="1" applyFill="1" applyBorder="1" applyAlignment="1">
      <alignment horizontal="center" vertical="center" wrapText="1"/>
    </xf>
    <xf numFmtId="43" fontId="0" fillId="2" borderId="1" xfId="0" applyNumberFormat="1" applyFill="1" applyBorder="1" applyAlignment="1">
      <alignment vertical="center"/>
    </xf>
    <xf numFmtId="43" fontId="7" fillId="2" borderId="1" xfId="1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horizontal="center" vertical="center"/>
    </xf>
    <xf numFmtId="43" fontId="11" fillId="2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vertical="center"/>
    </xf>
    <xf numFmtId="43" fontId="10" fillId="2" borderId="0" xfId="0" applyNumberFormat="1" applyFont="1" applyFill="1" applyAlignment="1">
      <alignment horizontal="center" vertical="center"/>
    </xf>
    <xf numFmtId="43" fontId="6" fillId="2" borderId="0" xfId="0" applyNumberFormat="1" applyFont="1" applyFill="1" applyAlignment="1">
      <alignment vertical="center" wrapText="1"/>
    </xf>
    <xf numFmtId="43" fontId="12" fillId="2" borderId="0" xfId="0" applyNumberFormat="1" applyFont="1" applyFill="1" applyAlignment="1">
      <alignment vertical="center"/>
    </xf>
    <xf numFmtId="43" fontId="10" fillId="2" borderId="0" xfId="0" applyNumberFormat="1" applyFont="1" applyFill="1" applyAlignment="1">
      <alignment vertical="center"/>
    </xf>
    <xf numFmtId="43" fontId="6" fillId="2" borderId="0" xfId="0" applyNumberFormat="1" applyFont="1" applyFill="1" applyAlignment="1">
      <alignment vertical="center"/>
    </xf>
    <xf numFmtId="43" fontId="0" fillId="0" borderId="1" xfId="0" applyNumberFormat="1" applyBorder="1" applyAlignment="1">
      <alignment vertical="center"/>
    </xf>
    <xf numFmtId="43" fontId="7" fillId="0" borderId="1" xfId="1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43" fontId="7" fillId="2" borderId="0" xfId="1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44" fontId="7" fillId="2" borderId="0" xfId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4" fontId="2" fillId="2" borderId="1" xfId="0" applyNumberFormat="1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76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 2" xfId="33" xr:uid="{00000000-0005-0000-0000-00001F000000}"/>
    <cellStyle name="Millares 2 2" xfId="34" xr:uid="{00000000-0005-0000-0000-000020000000}"/>
    <cellStyle name="Millares 2 2 2" xfId="35" xr:uid="{00000000-0005-0000-0000-000021000000}"/>
    <cellStyle name="Millares 2 3" xfId="36" xr:uid="{00000000-0005-0000-0000-000022000000}"/>
    <cellStyle name="Millares 3" xfId="37" xr:uid="{00000000-0005-0000-0000-000023000000}"/>
    <cellStyle name="Moneda" xfId="1" builtinId="4"/>
    <cellStyle name="Moneda 2" xfId="38" xr:uid="{00000000-0005-0000-0000-000025000000}"/>
    <cellStyle name="Moneda 2 2" xfId="39" xr:uid="{00000000-0005-0000-0000-000026000000}"/>
    <cellStyle name="Moneda 2 2 2" xfId="40" xr:uid="{00000000-0005-0000-0000-000027000000}"/>
    <cellStyle name="Moneda 3" xfId="41" xr:uid="{00000000-0005-0000-0000-000028000000}"/>
    <cellStyle name="Moneda 3 2" xfId="42" xr:uid="{00000000-0005-0000-0000-000029000000}"/>
    <cellStyle name="Moneda 3 3" xfId="43" xr:uid="{00000000-0005-0000-0000-00002A000000}"/>
    <cellStyle name="Moneda 4" xfId="44" xr:uid="{00000000-0005-0000-0000-00002B000000}"/>
    <cellStyle name="Moneda 4 2" xfId="45" xr:uid="{00000000-0005-0000-0000-00002C000000}"/>
    <cellStyle name="Moneda 5" xfId="46" xr:uid="{00000000-0005-0000-0000-00002D000000}"/>
    <cellStyle name="Neutral 2" xfId="47" xr:uid="{00000000-0005-0000-0000-00002E000000}"/>
    <cellStyle name="Normal" xfId="0" builtinId="0"/>
    <cellStyle name="Normal 2" xfId="48" xr:uid="{00000000-0005-0000-0000-000030000000}"/>
    <cellStyle name="Normal 2 2" xfId="49" xr:uid="{00000000-0005-0000-0000-000031000000}"/>
    <cellStyle name="Normal 2 2 2" xfId="50" xr:uid="{00000000-0005-0000-0000-000032000000}"/>
    <cellStyle name="Normal 2 3" xfId="51" xr:uid="{00000000-0005-0000-0000-000033000000}"/>
    <cellStyle name="Normal 2 3 2" xfId="52" xr:uid="{00000000-0005-0000-0000-000034000000}"/>
    <cellStyle name="Normal 2 3 3" xfId="53" xr:uid="{00000000-0005-0000-0000-000035000000}"/>
    <cellStyle name="Normal 2 4" xfId="54" xr:uid="{00000000-0005-0000-0000-000036000000}"/>
    <cellStyle name="Normal 2 5" xfId="55" xr:uid="{00000000-0005-0000-0000-000037000000}"/>
    <cellStyle name="Normal 3" xfId="56" xr:uid="{00000000-0005-0000-0000-000038000000}"/>
    <cellStyle name="Normal 3 2" xfId="57" xr:uid="{00000000-0005-0000-0000-000039000000}"/>
    <cellStyle name="Normal 3 2 2" xfId="58" xr:uid="{00000000-0005-0000-0000-00003A000000}"/>
    <cellStyle name="Normal 3 3" xfId="59" xr:uid="{00000000-0005-0000-0000-00003B000000}"/>
    <cellStyle name="Normal 4" xfId="60" xr:uid="{00000000-0005-0000-0000-00003C000000}"/>
    <cellStyle name="Normal 5" xfId="61" xr:uid="{00000000-0005-0000-0000-00003D000000}"/>
    <cellStyle name="Normal 5 2" xfId="62" xr:uid="{00000000-0005-0000-0000-00003E000000}"/>
    <cellStyle name="Normal 6" xfId="63" xr:uid="{00000000-0005-0000-0000-00003F000000}"/>
    <cellStyle name="Notas 2" xfId="64" xr:uid="{00000000-0005-0000-0000-000040000000}"/>
    <cellStyle name="Porcentaje 2" xfId="65" xr:uid="{00000000-0005-0000-0000-000041000000}"/>
    <cellStyle name="Porcentaje 2 2" xfId="66" xr:uid="{00000000-0005-0000-0000-000042000000}"/>
    <cellStyle name="Porcentual 2" xfId="67" xr:uid="{00000000-0005-0000-0000-000043000000}"/>
    <cellStyle name="Porcentual 2 2" xfId="68" xr:uid="{00000000-0005-0000-0000-000044000000}"/>
    <cellStyle name="Salida 2" xfId="69" xr:uid="{00000000-0005-0000-0000-000045000000}"/>
    <cellStyle name="Texto de advertencia 2" xfId="70" xr:uid="{00000000-0005-0000-0000-000046000000}"/>
    <cellStyle name="Texto explicativo 2" xfId="71" xr:uid="{00000000-0005-0000-0000-000047000000}"/>
    <cellStyle name="Título 2 2" xfId="72" xr:uid="{00000000-0005-0000-0000-000048000000}"/>
    <cellStyle name="Título 3 2" xfId="73" xr:uid="{00000000-0005-0000-0000-000049000000}"/>
    <cellStyle name="Título 4" xfId="74" xr:uid="{00000000-0005-0000-0000-00004A000000}"/>
    <cellStyle name="Total 2" xfId="75" xr:uid="{00000000-0005-0000-0000-00004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571500</xdr:colOff>
      <xdr:row>0</xdr:row>
      <xdr:rowOff>0</xdr:rowOff>
    </xdr:from>
    <xdr:to>
      <xdr:col>14</xdr:col>
      <xdr:colOff>1397795</xdr:colOff>
      <xdr:row>2</xdr:row>
      <xdr:rowOff>36968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763750" y="0"/>
          <a:ext cx="826295" cy="360818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600" b="1">
              <a:ln w="3175">
                <a:noFill/>
              </a:ln>
              <a:latin typeface="Arial Narrow" pitchFamily="34" charset="0"/>
            </a:rPr>
            <a:t>FR</a:t>
          </a:r>
          <a:r>
            <a:rPr lang="es-MX" sz="1600" b="1" baseline="0">
              <a:ln w="3175">
                <a:noFill/>
              </a:ln>
              <a:latin typeface="Arial Narrow" pitchFamily="34" charset="0"/>
            </a:rPr>
            <a:t>-02</a:t>
          </a:r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228600</xdr:colOff>
      <xdr:row>47</xdr:row>
      <xdr:rowOff>9525</xdr:rowOff>
    </xdr:from>
    <xdr:to>
      <xdr:col>1</xdr:col>
      <xdr:colOff>1695449</xdr:colOff>
      <xdr:row>52</xdr:row>
      <xdr:rowOff>104775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228600" y="9039225"/>
          <a:ext cx="2238374" cy="9048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</a:t>
          </a:r>
        </a:p>
        <a:p>
          <a:r>
            <a:rPr lang="es-MX" sz="1100">
              <a:effectLst/>
              <a:latin typeface="+mn-lt"/>
              <a:ea typeface="+mn-ea"/>
              <a:cs typeface="+mn-cs"/>
            </a:rPr>
            <a:t>L.T.S.</a:t>
          </a:r>
          <a:r>
            <a:rPr lang="es-MX" sz="1100" baseline="0">
              <a:effectLst/>
              <a:latin typeface="+mn-lt"/>
              <a:ea typeface="+mn-ea"/>
              <a:cs typeface="+mn-cs"/>
            </a:rPr>
            <a:t> CECILIA CUARTO MARTINEZ</a:t>
          </a:r>
          <a:endParaRPr lang="es-MX" sz="1100"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100">
              <a:effectLst/>
              <a:latin typeface="+mn-lt"/>
              <a:ea typeface="+mn-ea"/>
              <a:cs typeface="+mn-cs"/>
            </a:rPr>
            <a:t>PRESIDENTA</a:t>
          </a:r>
        </a:p>
      </xdr:txBody>
    </xdr:sp>
    <xdr:clientData/>
  </xdr:twoCellAnchor>
  <xdr:twoCellAnchor>
    <xdr:from>
      <xdr:col>1</xdr:col>
      <xdr:colOff>1800225</xdr:colOff>
      <xdr:row>47</xdr:row>
      <xdr:rowOff>47625</xdr:rowOff>
    </xdr:from>
    <xdr:to>
      <xdr:col>3</xdr:col>
      <xdr:colOff>47624</xdr:colOff>
      <xdr:row>52</xdr:row>
      <xdr:rowOff>95250</xdr:rowOff>
    </xdr:to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2578100" y="12842875"/>
          <a:ext cx="2470149" cy="8413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MX" sz="1100"/>
        </a:p>
        <a:p>
          <a:pPr algn="ctr"/>
          <a:r>
            <a:rPr lang="es-MX" sz="1100"/>
            <a:t>______________________</a:t>
          </a:r>
        </a:p>
        <a:p>
          <a:pPr algn="ctr"/>
          <a:r>
            <a:rPr lang="es-MX" sz="1100" baseline="0"/>
            <a:t>C.P. EDUARDO YERENA CAPISTRAN</a:t>
          </a:r>
        </a:p>
        <a:p>
          <a:pPr algn="ctr"/>
          <a:r>
            <a:rPr lang="es-MX" sz="1100" baseline="0"/>
            <a:t>SECRETARIO</a:t>
          </a:r>
          <a:endParaRPr lang="es-MX" sz="1100"/>
        </a:p>
      </xdr:txBody>
    </xdr:sp>
    <xdr:clientData/>
  </xdr:twoCellAnchor>
  <xdr:twoCellAnchor>
    <xdr:from>
      <xdr:col>3</xdr:col>
      <xdr:colOff>231776</xdr:colOff>
      <xdr:row>47</xdr:row>
      <xdr:rowOff>69850</xdr:rowOff>
    </xdr:from>
    <xdr:to>
      <xdr:col>5</xdr:col>
      <xdr:colOff>454025</xdr:colOff>
      <xdr:row>52</xdr:row>
      <xdr:rowOff>136525</xdr:rowOff>
    </xdr:to>
    <xdr:sp macro="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5232401" y="12865100"/>
          <a:ext cx="2397124" cy="86042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MX" sz="1100"/>
        </a:p>
        <a:p>
          <a:pPr algn="ctr"/>
          <a:r>
            <a:rPr lang="es-MX" sz="1100"/>
            <a:t>________________________</a:t>
          </a:r>
        </a:p>
        <a:p>
          <a:pPr algn="ctr"/>
          <a:r>
            <a:rPr lang="es-MX" sz="1100"/>
            <a:t>L.D.</a:t>
          </a:r>
          <a:r>
            <a:rPr lang="es-MX" sz="1100" baseline="0"/>
            <a:t> KAREN  A. ALDANA HERNANDEZ</a:t>
          </a:r>
        </a:p>
        <a:p>
          <a:pPr algn="ctr"/>
          <a:r>
            <a:rPr lang="es-MX" sz="1100"/>
            <a:t>PRIMER VOCAL</a:t>
          </a:r>
        </a:p>
      </xdr:txBody>
    </xdr:sp>
    <xdr:clientData/>
  </xdr:twoCellAnchor>
  <xdr:twoCellAnchor>
    <xdr:from>
      <xdr:col>6</xdr:col>
      <xdr:colOff>368301</xdr:colOff>
      <xdr:row>47</xdr:row>
      <xdr:rowOff>28575</xdr:rowOff>
    </xdr:from>
    <xdr:to>
      <xdr:col>9</xdr:col>
      <xdr:colOff>333375</xdr:colOff>
      <xdr:row>52</xdr:row>
      <xdr:rowOff>127000</xdr:rowOff>
    </xdr:to>
    <xdr:sp macro="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8178801" y="12823825"/>
          <a:ext cx="3219449" cy="892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</a:t>
          </a:r>
        </a:p>
        <a:p>
          <a:pPr algn="ctr"/>
          <a:r>
            <a:rPr lang="es-MX" sz="1100"/>
            <a:t>C. ANA DELIA JIMENEZ SANCHEZ</a:t>
          </a:r>
        </a:p>
        <a:p>
          <a:pPr algn="ctr"/>
          <a:r>
            <a:rPr lang="es-MX" sz="1100"/>
            <a:t>SEGUNDO VOCAL</a:t>
          </a:r>
        </a:p>
      </xdr:txBody>
    </xdr:sp>
    <xdr:clientData/>
  </xdr:twoCellAnchor>
  <xdr:twoCellAnchor>
    <xdr:from>
      <xdr:col>9</xdr:col>
      <xdr:colOff>873125</xdr:colOff>
      <xdr:row>47</xdr:row>
      <xdr:rowOff>73025</xdr:rowOff>
    </xdr:from>
    <xdr:to>
      <xdr:col>11</xdr:col>
      <xdr:colOff>857250</xdr:colOff>
      <xdr:row>53</xdr:row>
      <xdr:rowOff>31750</xdr:rowOff>
    </xdr:to>
    <xdr:sp macro="" textlink="">
      <xdr:nvSpPr>
        <xdr:cNvPr id="9" name="8 Rectángul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11938000" y="12868275"/>
          <a:ext cx="2413000" cy="91122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MX" sz="1100"/>
        </a:p>
        <a:p>
          <a:pPr algn="ctr"/>
          <a:r>
            <a:rPr lang="es-MX" sz="1100"/>
            <a:t>________________________</a:t>
          </a:r>
        </a:p>
        <a:p>
          <a:pPr algn="ctr"/>
          <a:r>
            <a:rPr lang="es-MX" sz="1100"/>
            <a:t>C. JUANA DE DIOS LOPEZ IPIÑA</a:t>
          </a:r>
        </a:p>
        <a:p>
          <a:pPr algn="ctr"/>
          <a:r>
            <a:rPr lang="es-MX" sz="1100"/>
            <a:t>TERCER VOCAL</a:t>
          </a:r>
        </a:p>
      </xdr:txBody>
    </xdr:sp>
    <xdr:clientData/>
  </xdr:twoCellAnchor>
  <xdr:twoCellAnchor>
    <xdr:from>
      <xdr:col>11</xdr:col>
      <xdr:colOff>1095375</xdr:colOff>
      <xdr:row>47</xdr:row>
      <xdr:rowOff>79376</xdr:rowOff>
    </xdr:from>
    <xdr:to>
      <xdr:col>14</xdr:col>
      <xdr:colOff>381000</xdr:colOff>
      <xdr:row>52</xdr:row>
      <xdr:rowOff>149226</xdr:rowOff>
    </xdr:to>
    <xdr:sp macro="" textlink="">
      <xdr:nvSpPr>
        <xdr:cNvPr id="10" name="9 Rectángul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14589125" y="12874626"/>
          <a:ext cx="2952750" cy="8636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MX" sz="1100"/>
            <a:t>______________________</a:t>
          </a:r>
        </a:p>
        <a:p>
          <a:pPr algn="ctr"/>
          <a:r>
            <a:rPr lang="es-MX" sz="1100"/>
            <a:t>C. ANGELICA</a:t>
          </a:r>
          <a:r>
            <a:rPr lang="es-MX" sz="1100" baseline="0"/>
            <a:t> ARROYO  HERNANDEZ</a:t>
          </a:r>
        </a:p>
        <a:p>
          <a:pPr algn="ctr"/>
          <a:r>
            <a:rPr lang="es-MX" sz="1100" baseline="0"/>
            <a:t>CUARTO VOCAL</a:t>
          </a:r>
          <a:endParaRPr lang="es-MX" sz="1100"/>
        </a:p>
      </xdr:txBody>
    </xdr:sp>
    <xdr:clientData/>
  </xdr:twoCellAnchor>
  <xdr:twoCellAnchor>
    <xdr:from>
      <xdr:col>10</xdr:col>
      <xdr:colOff>0</xdr:colOff>
      <xdr:row>54</xdr:row>
      <xdr:rowOff>85725</xdr:rowOff>
    </xdr:from>
    <xdr:to>
      <xdr:col>12</xdr:col>
      <xdr:colOff>304800</xdr:colOff>
      <xdr:row>58</xdr:row>
      <xdr:rowOff>152401</xdr:rowOff>
    </xdr:to>
    <xdr:sp macro="" textlink="">
      <xdr:nvSpPr>
        <xdr:cNvPr id="12" name="11 Rectángul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10144126" y="10248900"/>
          <a:ext cx="2771774" cy="714376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MX" sz="1100"/>
            <a:t>___________________________</a:t>
          </a:r>
        </a:p>
        <a:p>
          <a:pPr algn="ctr"/>
          <a:r>
            <a:rPr lang="es-MX" sz="1100" baseline="0"/>
            <a:t>C. MIREYA ZAVALA NAVA</a:t>
          </a:r>
        </a:p>
        <a:p>
          <a:pPr algn="ctr"/>
          <a:r>
            <a:rPr lang="es-MX" sz="1100" baseline="0"/>
            <a:t>RPTE DEL ORGANO INTERNO DE CONTROL</a:t>
          </a:r>
          <a:endParaRPr lang="es-MX" sz="1100"/>
        </a:p>
      </xdr:txBody>
    </xdr:sp>
    <xdr:clientData/>
  </xdr:twoCellAnchor>
  <xdr:twoCellAnchor>
    <xdr:from>
      <xdr:col>1</xdr:col>
      <xdr:colOff>1771650</xdr:colOff>
      <xdr:row>54</xdr:row>
      <xdr:rowOff>142875</xdr:rowOff>
    </xdr:from>
    <xdr:to>
      <xdr:col>2</xdr:col>
      <xdr:colOff>581024</xdr:colOff>
      <xdr:row>59</xdr:row>
      <xdr:rowOff>114300</xdr:rowOff>
    </xdr:to>
    <xdr:sp macro="" textlink="">
      <xdr:nvSpPr>
        <xdr:cNvPr id="13" name="9 Rectángul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2543175" y="10306050"/>
          <a:ext cx="2695574" cy="78105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MX" sz="1100"/>
            <a:t>_____________________________</a:t>
          </a:r>
        </a:p>
        <a:p>
          <a:pPr algn="ctr"/>
          <a:r>
            <a:rPr lang="es-MX" sz="1100" baseline="0"/>
            <a:t>A.E. MARÍA BARCENA ESCORZA</a:t>
          </a:r>
        </a:p>
        <a:p>
          <a:pPr algn="ctr"/>
          <a:r>
            <a:rPr lang="es-MX" sz="1100" baseline="0"/>
            <a:t>QUINTO VOCAL</a:t>
          </a:r>
          <a:endParaRPr lang="es-MX" sz="1100"/>
        </a:p>
      </xdr:txBody>
    </xdr:sp>
    <xdr:clientData/>
  </xdr:twoCellAnchor>
  <xdr:twoCellAnchor>
    <xdr:from>
      <xdr:col>5</xdr:col>
      <xdr:colOff>82550</xdr:colOff>
      <xdr:row>55</xdr:row>
      <xdr:rowOff>0</xdr:rowOff>
    </xdr:from>
    <xdr:to>
      <xdr:col>7</xdr:col>
      <xdr:colOff>863599</xdr:colOff>
      <xdr:row>59</xdr:row>
      <xdr:rowOff>130175</xdr:rowOff>
    </xdr:to>
    <xdr:sp macro="" textlink="">
      <xdr:nvSpPr>
        <xdr:cNvPr id="14" name="9 Rectángul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7734300" y="10175875"/>
          <a:ext cx="2622549" cy="765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MX" sz="1100"/>
            <a:t>_____________________________</a:t>
          </a:r>
        </a:p>
        <a:p>
          <a:pPr algn="ctr"/>
          <a:r>
            <a:rPr lang="es-MX" sz="1100"/>
            <a:t>LIC. VIOLETA Y. GARCIA</a:t>
          </a:r>
          <a:r>
            <a:rPr lang="es-MX" sz="1100" baseline="0"/>
            <a:t> PEDROZA</a:t>
          </a:r>
        </a:p>
        <a:p>
          <a:pPr algn="ctr"/>
          <a:r>
            <a:rPr lang="es-MX" sz="1100" baseline="0"/>
            <a:t>SEXTO VOCAL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95"/>
  <sheetViews>
    <sheetView tabSelected="1" view="pageBreakPreview" zoomScaleNormal="100" zoomScaleSheetLayoutView="100" workbookViewId="0">
      <selection activeCell="A5" sqref="A5:O5"/>
    </sheetView>
  </sheetViews>
  <sheetFormatPr baseColWidth="10" defaultRowHeight="12.75" x14ac:dyDescent="0.2"/>
  <cols>
    <col min="1" max="1" width="11.5703125" style="3" customWidth="1"/>
    <col min="2" max="2" width="49.42578125" style="7" customWidth="1"/>
    <col min="3" max="3" width="13.85546875" style="31" customWidth="1"/>
    <col min="4" max="4" width="13.5703125" style="31" customWidth="1"/>
    <col min="5" max="5" width="19" style="31" customWidth="1"/>
    <col min="6" max="6" width="9.5703125" style="3" customWidth="1"/>
    <col min="7" max="7" width="18.140625" style="3" customWidth="1"/>
    <col min="8" max="8" width="17" style="3" customWidth="1"/>
    <col min="9" max="9" width="13.85546875" style="3" customWidth="1"/>
    <col min="10" max="10" width="18.140625" style="3" customWidth="1"/>
    <col min="11" max="14" width="18.28515625" style="3" customWidth="1"/>
    <col min="15" max="15" width="21.28515625" style="3" customWidth="1"/>
    <col min="16" max="16384" width="11.42578125" style="3"/>
  </cols>
  <sheetData>
    <row r="1" spans="1:15" s="1" customFormat="1" x14ac:dyDescent="0.2">
      <c r="B1" s="2"/>
      <c r="C1" s="29"/>
      <c r="D1" s="29"/>
      <c r="E1" s="29"/>
      <c r="O1" s="3"/>
    </row>
    <row r="2" spans="1:15" s="1" customFormat="1" x14ac:dyDescent="0.2">
      <c r="B2" s="2"/>
      <c r="C2" s="29"/>
      <c r="D2" s="29"/>
      <c r="E2" s="29"/>
      <c r="O2" s="3"/>
    </row>
    <row r="3" spans="1:15" s="1" customFormat="1" x14ac:dyDescent="0.2">
      <c r="B3" s="2"/>
      <c r="C3" s="29"/>
      <c r="D3" s="29"/>
      <c r="E3" s="29"/>
      <c r="O3" s="3"/>
    </row>
    <row r="4" spans="1:15" s="1" customFormat="1" ht="15.75" customHeight="1" x14ac:dyDescent="0.2">
      <c r="A4" s="53" t="s">
        <v>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5" s="1" customFormat="1" ht="15.75" customHeight="1" x14ac:dyDescent="0.2">
      <c r="A5" s="53" t="s">
        <v>136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16.5" x14ac:dyDescent="0.2">
      <c r="A6" s="54" t="s">
        <v>133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5" ht="16.5" x14ac:dyDescent="0.2">
      <c r="A7" s="4" t="s">
        <v>2</v>
      </c>
      <c r="B7" s="5"/>
      <c r="C7" s="30"/>
      <c r="D7" s="30"/>
      <c r="E7" s="30"/>
      <c r="F7" s="6"/>
      <c r="G7" s="6"/>
      <c r="H7" s="6"/>
      <c r="I7" s="6"/>
      <c r="J7" s="6"/>
      <c r="K7" s="6"/>
      <c r="L7" s="6"/>
      <c r="M7" s="6"/>
      <c r="N7" s="6"/>
      <c r="O7" s="6"/>
    </row>
    <row r="9" spans="1:15" x14ac:dyDescent="0.2">
      <c r="K9" s="55" t="s">
        <v>3</v>
      </c>
      <c r="L9" s="55"/>
      <c r="M9" s="55"/>
      <c r="N9" s="55"/>
    </row>
    <row r="10" spans="1:15" s="5" customFormat="1" ht="54" x14ac:dyDescent="0.2">
      <c r="A10" s="8" t="s">
        <v>4</v>
      </c>
      <c r="B10" s="8" t="s">
        <v>5</v>
      </c>
      <c r="C10" s="32" t="s">
        <v>6</v>
      </c>
      <c r="D10" s="32" t="s">
        <v>7</v>
      </c>
      <c r="E10" s="32" t="s">
        <v>8</v>
      </c>
      <c r="F10" s="8" t="s">
        <v>9</v>
      </c>
      <c r="G10" s="8" t="s">
        <v>10</v>
      </c>
      <c r="H10" s="8" t="s">
        <v>131</v>
      </c>
      <c r="I10" s="8" t="s">
        <v>132</v>
      </c>
      <c r="J10" s="8" t="s">
        <v>11</v>
      </c>
      <c r="K10" s="8" t="s">
        <v>12</v>
      </c>
      <c r="L10" s="8" t="s">
        <v>13</v>
      </c>
      <c r="M10" s="8" t="s">
        <v>14</v>
      </c>
      <c r="N10" s="8" t="s">
        <v>15</v>
      </c>
      <c r="O10" s="8" t="s">
        <v>16</v>
      </c>
    </row>
    <row r="11" spans="1:15" s="5" customFormat="1" ht="21.75" customHeight="1" x14ac:dyDescent="0.2">
      <c r="A11" s="11" t="s">
        <v>118</v>
      </c>
      <c r="B11" s="14" t="s">
        <v>119</v>
      </c>
      <c r="C11" s="33">
        <f>+E11/D11</f>
        <v>1320</v>
      </c>
      <c r="D11" s="33">
        <v>12</v>
      </c>
      <c r="E11" s="43">
        <v>15840</v>
      </c>
      <c r="F11" s="12" t="s">
        <v>26</v>
      </c>
      <c r="G11" s="12" t="s">
        <v>18</v>
      </c>
      <c r="H11" s="12"/>
      <c r="I11" s="12"/>
      <c r="J11" s="12" t="s">
        <v>19</v>
      </c>
      <c r="K11" s="16">
        <f>+E11/4</f>
        <v>3960</v>
      </c>
      <c r="L11" s="16">
        <v>3960</v>
      </c>
      <c r="M11" s="16">
        <v>3960</v>
      </c>
      <c r="N11" s="16">
        <v>3960</v>
      </c>
      <c r="O11" s="11" t="s">
        <v>20</v>
      </c>
    </row>
    <row r="12" spans="1:15" s="5" customFormat="1" ht="21.75" customHeight="1" x14ac:dyDescent="0.2">
      <c r="A12" s="11" t="s">
        <v>122</v>
      </c>
      <c r="B12" s="10" t="s">
        <v>40</v>
      </c>
      <c r="C12" s="33">
        <v>0.68</v>
      </c>
      <c r="D12" s="33">
        <f>+E12/C12</f>
        <v>367646.99999999994</v>
      </c>
      <c r="E12" s="43">
        <v>249999.96</v>
      </c>
      <c r="F12" s="12" t="s">
        <v>24</v>
      </c>
      <c r="G12" s="12" t="s">
        <v>18</v>
      </c>
      <c r="H12" s="12"/>
      <c r="I12" s="12"/>
      <c r="J12" s="12" t="s">
        <v>19</v>
      </c>
      <c r="K12" s="16">
        <f t="shared" ref="K12:K30" si="0">+E12/4</f>
        <v>62499.99</v>
      </c>
      <c r="L12" s="16">
        <v>62499.99</v>
      </c>
      <c r="M12" s="16">
        <v>62499.99</v>
      </c>
      <c r="N12" s="16">
        <v>62499.99</v>
      </c>
      <c r="O12" s="11" t="s">
        <v>20</v>
      </c>
    </row>
    <row r="13" spans="1:15" ht="21.75" customHeight="1" x14ac:dyDescent="0.2">
      <c r="A13" s="9" t="s">
        <v>21</v>
      </c>
      <c r="B13" s="10" t="s">
        <v>22</v>
      </c>
      <c r="C13" s="33">
        <v>250</v>
      </c>
      <c r="D13" s="33">
        <f>+E13/C13</f>
        <v>14.4</v>
      </c>
      <c r="E13" s="43">
        <v>3600</v>
      </c>
      <c r="F13" s="12" t="s">
        <v>23</v>
      </c>
      <c r="G13" s="12" t="s">
        <v>18</v>
      </c>
      <c r="H13" s="12"/>
      <c r="I13" s="12"/>
      <c r="J13" s="12" t="s">
        <v>19</v>
      </c>
      <c r="K13" s="16">
        <f t="shared" si="0"/>
        <v>900</v>
      </c>
      <c r="L13" s="16">
        <v>900</v>
      </c>
      <c r="M13" s="16">
        <v>900</v>
      </c>
      <c r="N13" s="16">
        <v>900</v>
      </c>
      <c r="O13" s="11" t="s">
        <v>20</v>
      </c>
    </row>
    <row r="14" spans="1:15" s="5" customFormat="1" ht="21.75" customHeight="1" x14ac:dyDescent="0.2">
      <c r="A14" s="11" t="s">
        <v>120</v>
      </c>
      <c r="B14" s="14" t="s">
        <v>121</v>
      </c>
      <c r="C14" s="33">
        <v>2500</v>
      </c>
      <c r="D14" s="33">
        <v>12</v>
      </c>
      <c r="E14" s="43">
        <f t="shared" ref="E14" si="1">C14*D14</f>
        <v>30000</v>
      </c>
      <c r="F14" s="12" t="s">
        <v>103</v>
      </c>
      <c r="G14" s="12" t="s">
        <v>18</v>
      </c>
      <c r="H14" s="12"/>
      <c r="I14" s="12"/>
      <c r="J14" s="12" t="s">
        <v>19</v>
      </c>
      <c r="K14" s="16">
        <f t="shared" si="0"/>
        <v>7500</v>
      </c>
      <c r="L14" s="16">
        <f t="shared" ref="L14:N14" si="2">30000/4</f>
        <v>7500</v>
      </c>
      <c r="M14" s="16">
        <f t="shared" si="2"/>
        <v>7500</v>
      </c>
      <c r="N14" s="16">
        <f t="shared" si="2"/>
        <v>7500</v>
      </c>
      <c r="O14" s="11" t="s">
        <v>20</v>
      </c>
    </row>
    <row r="15" spans="1:15" ht="21.75" customHeight="1" x14ac:dyDescent="0.2">
      <c r="A15" s="11"/>
      <c r="B15" s="14" t="s">
        <v>64</v>
      </c>
      <c r="C15" s="33">
        <f>+E15/D15</f>
        <v>21272.12</v>
      </c>
      <c r="D15" s="33">
        <v>12</v>
      </c>
      <c r="E15" s="43">
        <v>255265.44</v>
      </c>
      <c r="F15" s="12" t="s">
        <v>69</v>
      </c>
      <c r="G15" s="12" t="s">
        <v>18</v>
      </c>
      <c r="H15" s="12"/>
      <c r="I15" s="12"/>
      <c r="J15" s="12" t="s">
        <v>43</v>
      </c>
      <c r="K15" s="16">
        <f t="shared" si="0"/>
        <v>63816.36</v>
      </c>
      <c r="L15" s="16">
        <v>63816.36</v>
      </c>
      <c r="M15" s="16">
        <v>63816.36</v>
      </c>
      <c r="N15" s="16">
        <v>63816.36</v>
      </c>
      <c r="O15" s="11" t="s">
        <v>20</v>
      </c>
    </row>
    <row r="16" spans="1:15" ht="21.75" customHeight="1" x14ac:dyDescent="0.2">
      <c r="A16" s="11" t="s">
        <v>123</v>
      </c>
      <c r="B16" s="14" t="s">
        <v>110</v>
      </c>
      <c r="C16" s="33">
        <f>+E16/D16</f>
        <v>18542.02</v>
      </c>
      <c r="D16" s="33">
        <v>12</v>
      </c>
      <c r="E16" s="43">
        <v>222504.24</v>
      </c>
      <c r="F16" s="12" t="s">
        <v>69</v>
      </c>
      <c r="G16" s="12" t="s">
        <v>18</v>
      </c>
      <c r="H16" s="12"/>
      <c r="I16" s="12"/>
      <c r="J16" s="12" t="s">
        <v>111</v>
      </c>
      <c r="K16" s="16">
        <f t="shared" si="0"/>
        <v>55626.06</v>
      </c>
      <c r="L16" s="16">
        <v>55626.06</v>
      </c>
      <c r="M16" s="16">
        <v>55626.06</v>
      </c>
      <c r="N16" s="16">
        <v>55626.06</v>
      </c>
      <c r="O16" s="11" t="s">
        <v>20</v>
      </c>
    </row>
    <row r="17" spans="1:15" ht="21.75" customHeight="1" x14ac:dyDescent="0.2">
      <c r="A17" s="13" t="s">
        <v>135</v>
      </c>
      <c r="B17" s="14"/>
      <c r="C17" s="33"/>
      <c r="D17" s="33"/>
      <c r="E17" s="44">
        <f>SUM(E11:E16)</f>
        <v>777209.6399999999</v>
      </c>
      <c r="F17" s="12"/>
      <c r="G17" s="12"/>
      <c r="H17" s="12"/>
      <c r="I17" s="12"/>
      <c r="J17" s="12"/>
      <c r="K17" s="15">
        <f>SUM(K11:K16)</f>
        <v>194302.40999999997</v>
      </c>
      <c r="L17" s="15">
        <f t="shared" ref="L17:N17" si="3">SUM(L11:L16)</f>
        <v>194302.40999999997</v>
      </c>
      <c r="M17" s="15">
        <f t="shared" si="3"/>
        <v>194302.40999999997</v>
      </c>
      <c r="N17" s="15">
        <f t="shared" si="3"/>
        <v>194302.40999999997</v>
      </c>
      <c r="O17" s="50"/>
    </row>
    <row r="18" spans="1:15" ht="21.75" customHeight="1" x14ac:dyDescent="0.2">
      <c r="A18" s="9" t="s">
        <v>27</v>
      </c>
      <c r="B18" s="10" t="s">
        <v>28</v>
      </c>
      <c r="C18" s="33">
        <f>+E18/D18</f>
        <v>8700</v>
      </c>
      <c r="D18" s="33">
        <v>12</v>
      </c>
      <c r="E18" s="43">
        <v>104400</v>
      </c>
      <c r="F18" s="12" t="s">
        <v>29</v>
      </c>
      <c r="G18" s="12" t="s">
        <v>18</v>
      </c>
      <c r="H18" s="12"/>
      <c r="I18" s="12"/>
      <c r="J18" s="12" t="s">
        <v>19</v>
      </c>
      <c r="K18" s="16">
        <f t="shared" si="0"/>
        <v>26100</v>
      </c>
      <c r="L18" s="16">
        <v>26100</v>
      </c>
      <c r="M18" s="16">
        <v>26100</v>
      </c>
      <c r="N18" s="16">
        <v>26100</v>
      </c>
      <c r="O18" s="9" t="s">
        <v>30</v>
      </c>
    </row>
    <row r="19" spans="1:15" ht="21.75" customHeight="1" x14ac:dyDescent="0.2">
      <c r="A19" s="9" t="s">
        <v>31</v>
      </c>
      <c r="B19" s="10" t="s">
        <v>32</v>
      </c>
      <c r="C19" s="33">
        <v>833.33</v>
      </c>
      <c r="D19" s="33">
        <v>12</v>
      </c>
      <c r="E19" s="43">
        <v>5220</v>
      </c>
      <c r="F19" s="12" t="s">
        <v>29</v>
      </c>
      <c r="G19" s="12" t="s">
        <v>18</v>
      </c>
      <c r="H19" s="12"/>
      <c r="I19" s="12"/>
      <c r="J19" s="12" t="s">
        <v>19</v>
      </c>
      <c r="K19" s="16">
        <f t="shared" si="0"/>
        <v>1305</v>
      </c>
      <c r="L19" s="16">
        <v>1305</v>
      </c>
      <c r="M19" s="16">
        <v>1305</v>
      </c>
      <c r="N19" s="16">
        <v>1305</v>
      </c>
      <c r="O19" s="9" t="s">
        <v>30</v>
      </c>
    </row>
    <row r="20" spans="1:15" ht="21.75" customHeight="1" x14ac:dyDescent="0.2">
      <c r="A20" s="9" t="s">
        <v>33</v>
      </c>
      <c r="B20" s="10" t="s">
        <v>34</v>
      </c>
      <c r="C20" s="33">
        <v>833.33</v>
      </c>
      <c r="D20" s="33">
        <v>12</v>
      </c>
      <c r="E20" s="43">
        <v>5737</v>
      </c>
      <c r="F20" s="12" t="s">
        <v>24</v>
      </c>
      <c r="G20" s="12" t="s">
        <v>18</v>
      </c>
      <c r="H20" s="12"/>
      <c r="I20" s="12"/>
      <c r="J20" s="12" t="s">
        <v>19</v>
      </c>
      <c r="K20" s="16">
        <f t="shared" si="0"/>
        <v>1434.25</v>
      </c>
      <c r="L20" s="16">
        <v>1434.25</v>
      </c>
      <c r="M20" s="16">
        <v>1434.25</v>
      </c>
      <c r="N20" s="16">
        <v>1434.25</v>
      </c>
      <c r="O20" s="9" t="s">
        <v>30</v>
      </c>
    </row>
    <row r="21" spans="1:15" ht="21.75" customHeight="1" x14ac:dyDescent="0.2">
      <c r="A21" s="9" t="s">
        <v>35</v>
      </c>
      <c r="B21" s="10" t="s">
        <v>36</v>
      </c>
      <c r="C21" s="33">
        <v>666.66660000000002</v>
      </c>
      <c r="D21" s="33">
        <v>12</v>
      </c>
      <c r="E21" s="43">
        <v>15000</v>
      </c>
      <c r="F21" s="12" t="s">
        <v>24</v>
      </c>
      <c r="G21" s="12" t="s">
        <v>18</v>
      </c>
      <c r="H21" s="12"/>
      <c r="I21" s="12"/>
      <c r="J21" s="12" t="s">
        <v>19</v>
      </c>
      <c r="K21" s="16">
        <f t="shared" si="0"/>
        <v>3750</v>
      </c>
      <c r="L21" s="16">
        <v>3750</v>
      </c>
      <c r="M21" s="16">
        <v>3750</v>
      </c>
      <c r="N21" s="16">
        <v>3750</v>
      </c>
      <c r="O21" s="9" t="s">
        <v>30</v>
      </c>
    </row>
    <row r="22" spans="1:15" ht="21.75" customHeight="1" x14ac:dyDescent="0.2">
      <c r="A22" s="9" t="s">
        <v>37</v>
      </c>
      <c r="B22" s="10" t="s">
        <v>38</v>
      </c>
      <c r="C22" s="33">
        <v>3333.33</v>
      </c>
      <c r="D22" s="33">
        <v>12</v>
      </c>
      <c r="E22" s="43">
        <v>24000</v>
      </c>
      <c r="F22" s="12" t="s">
        <v>26</v>
      </c>
      <c r="G22" s="12" t="s">
        <v>18</v>
      </c>
      <c r="H22" s="12"/>
      <c r="I22" s="12"/>
      <c r="J22" s="12" t="s">
        <v>39</v>
      </c>
      <c r="K22" s="16">
        <f t="shared" si="0"/>
        <v>6000</v>
      </c>
      <c r="L22" s="16">
        <v>6000</v>
      </c>
      <c r="M22" s="16">
        <v>6000</v>
      </c>
      <c r="N22" s="16">
        <v>6000</v>
      </c>
      <c r="O22" s="9" t="s">
        <v>30</v>
      </c>
    </row>
    <row r="23" spans="1:15" ht="21.75" customHeight="1" x14ac:dyDescent="0.2">
      <c r="A23" s="9" t="s">
        <v>41</v>
      </c>
      <c r="B23" s="10" t="s">
        <v>42</v>
      </c>
      <c r="C23" s="33">
        <f>+E23/D23</f>
        <v>3485</v>
      </c>
      <c r="D23" s="33">
        <v>12</v>
      </c>
      <c r="E23" s="43">
        <v>41820</v>
      </c>
      <c r="F23" s="12" t="s">
        <v>24</v>
      </c>
      <c r="G23" s="12" t="s">
        <v>18</v>
      </c>
      <c r="H23" s="12"/>
      <c r="I23" s="12"/>
      <c r="J23" s="12" t="s">
        <v>19</v>
      </c>
      <c r="K23" s="16">
        <f t="shared" si="0"/>
        <v>10455</v>
      </c>
      <c r="L23" s="16">
        <v>10455</v>
      </c>
      <c r="M23" s="16">
        <v>10455</v>
      </c>
      <c r="N23" s="16">
        <v>10455</v>
      </c>
      <c r="O23" s="9" t="s">
        <v>30</v>
      </c>
    </row>
    <row r="24" spans="1:15" ht="21.75" customHeight="1" x14ac:dyDescent="0.2">
      <c r="A24" s="11" t="s">
        <v>124</v>
      </c>
      <c r="B24" s="10" t="s">
        <v>17</v>
      </c>
      <c r="C24" s="33">
        <f>+E24/12</f>
        <v>35000</v>
      </c>
      <c r="D24" s="33">
        <v>12</v>
      </c>
      <c r="E24" s="43">
        <v>420000</v>
      </c>
      <c r="F24" s="12" t="s">
        <v>103</v>
      </c>
      <c r="G24" s="12" t="s">
        <v>18</v>
      </c>
      <c r="H24" s="12"/>
      <c r="I24" s="12"/>
      <c r="J24" s="12" t="s">
        <v>19</v>
      </c>
      <c r="K24" s="16">
        <f t="shared" si="0"/>
        <v>105000</v>
      </c>
      <c r="L24" s="16">
        <v>105000</v>
      </c>
      <c r="M24" s="16">
        <v>105000</v>
      </c>
      <c r="N24" s="16">
        <v>105000</v>
      </c>
      <c r="O24" s="9" t="s">
        <v>30</v>
      </c>
    </row>
    <row r="25" spans="1:15" ht="21.75" customHeight="1" x14ac:dyDescent="0.2">
      <c r="A25" s="11" t="s">
        <v>125</v>
      </c>
      <c r="B25" s="10" t="s">
        <v>25</v>
      </c>
      <c r="C25" s="33">
        <f>+E25/D25</f>
        <v>84</v>
      </c>
      <c r="D25" s="33">
        <v>50</v>
      </c>
      <c r="E25" s="43">
        <v>4200</v>
      </c>
      <c r="F25" s="12" t="s">
        <v>24</v>
      </c>
      <c r="G25" s="12" t="s">
        <v>18</v>
      </c>
      <c r="H25" s="12"/>
      <c r="I25" s="12"/>
      <c r="J25" s="12" t="s">
        <v>19</v>
      </c>
      <c r="K25" s="16">
        <f t="shared" si="0"/>
        <v>1050</v>
      </c>
      <c r="L25" s="16">
        <v>1050</v>
      </c>
      <c r="M25" s="16">
        <v>1050</v>
      </c>
      <c r="N25" s="16">
        <v>1050</v>
      </c>
      <c r="O25" s="11" t="s">
        <v>30</v>
      </c>
    </row>
    <row r="26" spans="1:15" ht="21.75" customHeight="1" x14ac:dyDescent="0.2">
      <c r="A26" s="11" t="s">
        <v>112</v>
      </c>
      <c r="B26" s="14" t="s">
        <v>113</v>
      </c>
      <c r="C26" s="33">
        <f>+E26/D26</f>
        <v>8392.5</v>
      </c>
      <c r="D26" s="33">
        <v>12</v>
      </c>
      <c r="E26" s="43">
        <v>100710</v>
      </c>
      <c r="F26" s="12" t="s">
        <v>24</v>
      </c>
      <c r="G26" s="12" t="s">
        <v>18</v>
      </c>
      <c r="H26" s="12"/>
      <c r="I26" s="12"/>
      <c r="J26" s="12" t="s">
        <v>19</v>
      </c>
      <c r="K26" s="16">
        <f t="shared" si="0"/>
        <v>25177.5</v>
      </c>
      <c r="L26" s="16">
        <v>25177.5</v>
      </c>
      <c r="M26" s="16">
        <v>25177.5</v>
      </c>
      <c r="N26" s="16">
        <v>25177.5</v>
      </c>
      <c r="O26" s="11" t="s">
        <v>30</v>
      </c>
    </row>
    <row r="27" spans="1:15" ht="21.75" customHeight="1" x14ac:dyDescent="0.2">
      <c r="A27" s="9" t="s">
        <v>45</v>
      </c>
      <c r="B27" s="14" t="s">
        <v>46</v>
      </c>
      <c r="C27" s="33">
        <v>833.34</v>
      </c>
      <c r="D27" s="33">
        <v>12</v>
      </c>
      <c r="E27" s="43">
        <v>12000</v>
      </c>
      <c r="F27" s="12" t="s">
        <v>26</v>
      </c>
      <c r="G27" s="12" t="s">
        <v>18</v>
      </c>
      <c r="H27" s="12"/>
      <c r="I27" s="12"/>
      <c r="J27" s="12" t="s">
        <v>44</v>
      </c>
      <c r="K27" s="16">
        <f t="shared" si="0"/>
        <v>3000</v>
      </c>
      <c r="L27" s="16">
        <v>3000</v>
      </c>
      <c r="M27" s="16">
        <v>3000</v>
      </c>
      <c r="N27" s="16">
        <v>3000</v>
      </c>
      <c r="O27" s="9" t="s">
        <v>30</v>
      </c>
    </row>
    <row r="28" spans="1:15" ht="42" customHeight="1" x14ac:dyDescent="0.2">
      <c r="A28" s="9" t="s">
        <v>47</v>
      </c>
      <c r="B28" s="14" t="s">
        <v>48</v>
      </c>
      <c r="C28" s="33">
        <f>+E28/D28</f>
        <v>130</v>
      </c>
      <c r="D28" s="33">
        <v>12</v>
      </c>
      <c r="E28" s="43">
        <v>1560</v>
      </c>
      <c r="F28" s="12" t="s">
        <v>29</v>
      </c>
      <c r="G28" s="12" t="s">
        <v>18</v>
      </c>
      <c r="H28" s="12"/>
      <c r="I28" s="12"/>
      <c r="J28" s="12" t="s">
        <v>49</v>
      </c>
      <c r="K28" s="16">
        <f t="shared" si="0"/>
        <v>390</v>
      </c>
      <c r="L28" s="16">
        <v>390</v>
      </c>
      <c r="M28" s="16">
        <v>390</v>
      </c>
      <c r="N28" s="16">
        <v>390</v>
      </c>
      <c r="O28" s="9" t="s">
        <v>30</v>
      </c>
    </row>
    <row r="29" spans="1:15" ht="31.5" customHeight="1" x14ac:dyDescent="0.2">
      <c r="A29" s="9" t="s">
        <v>50</v>
      </c>
      <c r="B29" s="14" t="s">
        <v>51</v>
      </c>
      <c r="C29" s="33">
        <f>+E29/D29</f>
        <v>400</v>
      </c>
      <c r="D29" s="33">
        <v>12</v>
      </c>
      <c r="E29" s="43">
        <v>4800</v>
      </c>
      <c r="F29" s="12" t="s">
        <v>24</v>
      </c>
      <c r="G29" s="12" t="s">
        <v>18</v>
      </c>
      <c r="H29" s="12"/>
      <c r="I29" s="12"/>
      <c r="J29" s="12" t="s">
        <v>52</v>
      </c>
      <c r="K29" s="16">
        <f t="shared" si="0"/>
        <v>1200</v>
      </c>
      <c r="L29" s="16">
        <v>1200</v>
      </c>
      <c r="M29" s="16">
        <v>1200</v>
      </c>
      <c r="N29" s="16">
        <v>1200</v>
      </c>
      <c r="O29" s="9" t="s">
        <v>30</v>
      </c>
    </row>
    <row r="30" spans="1:15" ht="25.5" customHeight="1" x14ac:dyDescent="0.2">
      <c r="A30" s="9" t="s">
        <v>53</v>
      </c>
      <c r="B30" s="14" t="s">
        <v>54</v>
      </c>
      <c r="C30" s="33">
        <v>833.22</v>
      </c>
      <c r="D30" s="33">
        <v>12</v>
      </c>
      <c r="E30" s="43">
        <v>120000</v>
      </c>
      <c r="F30" s="12" t="s">
        <v>26</v>
      </c>
      <c r="G30" s="12" t="s">
        <v>18</v>
      </c>
      <c r="H30" s="12"/>
      <c r="I30" s="12"/>
      <c r="J30" s="12" t="s">
        <v>19</v>
      </c>
      <c r="K30" s="16">
        <f t="shared" si="0"/>
        <v>30000</v>
      </c>
      <c r="L30" s="16">
        <v>30000</v>
      </c>
      <c r="M30" s="16">
        <v>30000</v>
      </c>
      <c r="N30" s="16">
        <v>30000</v>
      </c>
      <c r="O30" s="9" t="s">
        <v>30</v>
      </c>
    </row>
    <row r="31" spans="1:15" ht="21.75" customHeight="1" x14ac:dyDescent="0.2">
      <c r="A31" s="9" t="s">
        <v>55</v>
      </c>
      <c r="B31" s="14" t="s">
        <v>56</v>
      </c>
      <c r="C31" s="33">
        <f>+E31/D31</f>
        <v>18000</v>
      </c>
      <c r="D31" s="33">
        <v>2</v>
      </c>
      <c r="E31" s="43">
        <v>36000</v>
      </c>
      <c r="F31" s="12" t="s">
        <v>26</v>
      </c>
      <c r="G31" s="12" t="s">
        <v>18</v>
      </c>
      <c r="H31" s="12"/>
      <c r="I31" s="12"/>
      <c r="J31" s="12" t="s">
        <v>43</v>
      </c>
      <c r="K31" s="16">
        <v>18000</v>
      </c>
      <c r="L31" s="16">
        <v>0</v>
      </c>
      <c r="M31" s="16">
        <v>18000</v>
      </c>
      <c r="N31" s="16">
        <v>0</v>
      </c>
      <c r="O31" s="9" t="s">
        <v>30</v>
      </c>
    </row>
    <row r="32" spans="1:15" ht="21.75" customHeight="1" x14ac:dyDescent="0.2">
      <c r="A32" s="9" t="s">
        <v>57</v>
      </c>
      <c r="B32" s="14" t="s">
        <v>58</v>
      </c>
      <c r="C32" s="33">
        <f t="shared" ref="C32:C39" si="4">+E32/D32</f>
        <v>9597.3799999999992</v>
      </c>
      <c r="D32" s="33">
        <v>12</v>
      </c>
      <c r="E32" s="43">
        <v>115168.56</v>
      </c>
      <c r="F32" s="12" t="s">
        <v>26</v>
      </c>
      <c r="G32" s="12" t="s">
        <v>18</v>
      </c>
      <c r="H32" s="12"/>
      <c r="I32" s="12"/>
      <c r="J32" s="12" t="s">
        <v>52</v>
      </c>
      <c r="K32" s="16">
        <f>+E32/4</f>
        <v>28792.14</v>
      </c>
      <c r="L32" s="16">
        <v>28792.14</v>
      </c>
      <c r="M32" s="16">
        <v>28792.14</v>
      </c>
      <c r="N32" s="16">
        <v>28792.14</v>
      </c>
      <c r="O32" s="9" t="s">
        <v>30</v>
      </c>
    </row>
    <row r="33" spans="1:15" ht="21.75" customHeight="1" x14ac:dyDescent="0.2">
      <c r="A33" s="9" t="s">
        <v>60</v>
      </c>
      <c r="B33" s="14" t="s">
        <v>61</v>
      </c>
      <c r="C33" s="33">
        <f t="shared" si="4"/>
        <v>26666.666666666668</v>
      </c>
      <c r="D33" s="33">
        <v>9</v>
      </c>
      <c r="E33" s="43">
        <v>240000</v>
      </c>
      <c r="F33" s="12" t="s">
        <v>26</v>
      </c>
      <c r="G33" s="12" t="s">
        <v>18</v>
      </c>
      <c r="H33" s="12"/>
      <c r="I33" s="12"/>
      <c r="J33" s="12" t="s">
        <v>52</v>
      </c>
      <c r="K33" s="16">
        <f>+E33/4</f>
        <v>60000</v>
      </c>
      <c r="L33" s="16">
        <v>60000</v>
      </c>
      <c r="M33" s="16">
        <v>60000</v>
      </c>
      <c r="N33" s="16">
        <v>60000</v>
      </c>
      <c r="O33" s="9" t="s">
        <v>30</v>
      </c>
    </row>
    <row r="34" spans="1:15" ht="21.75" customHeight="1" x14ac:dyDescent="0.2">
      <c r="A34" s="11" t="s">
        <v>128</v>
      </c>
      <c r="B34" s="14" t="s">
        <v>134</v>
      </c>
      <c r="C34" s="33">
        <f t="shared" si="4"/>
        <v>0</v>
      </c>
      <c r="D34" s="33">
        <v>12</v>
      </c>
      <c r="E34" s="43">
        <v>0</v>
      </c>
      <c r="F34" s="12" t="s">
        <v>26</v>
      </c>
      <c r="G34" s="12" t="s">
        <v>18</v>
      </c>
      <c r="H34" s="12"/>
      <c r="I34" s="12"/>
      <c r="J34" s="12" t="s">
        <v>19</v>
      </c>
      <c r="K34" s="16">
        <f t="shared" ref="K34:K39" si="5">+E34/4</f>
        <v>0</v>
      </c>
      <c r="L34" s="16">
        <v>0</v>
      </c>
      <c r="M34" s="16">
        <v>0</v>
      </c>
      <c r="N34" s="16">
        <v>0</v>
      </c>
      <c r="O34" s="9" t="s">
        <v>30</v>
      </c>
    </row>
    <row r="35" spans="1:15" ht="21.75" customHeight="1" x14ac:dyDescent="0.2">
      <c r="A35" s="9" t="s">
        <v>65</v>
      </c>
      <c r="B35" s="14" t="s">
        <v>66</v>
      </c>
      <c r="C35" s="33">
        <f t="shared" si="4"/>
        <v>2500</v>
      </c>
      <c r="D35" s="33">
        <v>12</v>
      </c>
      <c r="E35" s="43">
        <v>30000</v>
      </c>
      <c r="F35" s="12" t="s">
        <v>69</v>
      </c>
      <c r="G35" s="12" t="s">
        <v>18</v>
      </c>
      <c r="H35" s="12"/>
      <c r="I35" s="12"/>
      <c r="J35" s="12" t="s">
        <v>59</v>
      </c>
      <c r="K35" s="16">
        <f t="shared" si="5"/>
        <v>7500</v>
      </c>
      <c r="L35" s="16">
        <v>7500</v>
      </c>
      <c r="M35" s="16">
        <v>7500</v>
      </c>
      <c r="N35" s="16">
        <v>7500</v>
      </c>
      <c r="O35" s="9" t="s">
        <v>30</v>
      </c>
    </row>
    <row r="36" spans="1:15" ht="21.75" customHeight="1" x14ac:dyDescent="0.2">
      <c r="A36" s="9" t="s">
        <v>67</v>
      </c>
      <c r="B36" s="14" t="s">
        <v>68</v>
      </c>
      <c r="C36" s="33">
        <f t="shared" si="4"/>
        <v>35000</v>
      </c>
      <c r="D36" s="33">
        <v>12</v>
      </c>
      <c r="E36" s="43">
        <v>420000</v>
      </c>
      <c r="F36" s="12" t="s">
        <v>69</v>
      </c>
      <c r="G36" s="12" t="s">
        <v>18</v>
      </c>
      <c r="H36" s="12"/>
      <c r="I36" s="12"/>
      <c r="J36" s="12" t="s">
        <v>19</v>
      </c>
      <c r="K36" s="16">
        <f t="shared" si="5"/>
        <v>105000</v>
      </c>
      <c r="L36" s="16">
        <v>105000</v>
      </c>
      <c r="M36" s="16">
        <v>105000</v>
      </c>
      <c r="N36" s="16">
        <v>105000</v>
      </c>
      <c r="O36" s="9" t="s">
        <v>30</v>
      </c>
    </row>
    <row r="37" spans="1:15" ht="21.75" customHeight="1" x14ac:dyDescent="0.2">
      <c r="A37" s="9" t="s">
        <v>62</v>
      </c>
      <c r="B37" s="14" t="s">
        <v>63</v>
      </c>
      <c r="C37" s="33">
        <f t="shared" si="4"/>
        <v>40000</v>
      </c>
      <c r="D37" s="33">
        <v>12</v>
      </c>
      <c r="E37" s="43">
        <v>480000</v>
      </c>
      <c r="F37" s="12" t="s">
        <v>69</v>
      </c>
      <c r="G37" s="12" t="s">
        <v>18</v>
      </c>
      <c r="H37" s="12"/>
      <c r="I37" s="12"/>
      <c r="J37" s="12" t="s">
        <v>19</v>
      </c>
      <c r="K37" s="16">
        <f t="shared" si="5"/>
        <v>120000</v>
      </c>
      <c r="L37" s="16">
        <v>120000</v>
      </c>
      <c r="M37" s="16">
        <v>120000</v>
      </c>
      <c r="N37" s="16">
        <v>120000</v>
      </c>
      <c r="O37" s="9" t="s">
        <v>30</v>
      </c>
    </row>
    <row r="38" spans="1:15" ht="21.75" customHeight="1" x14ac:dyDescent="0.2">
      <c r="A38" s="9" t="s">
        <v>70</v>
      </c>
      <c r="B38" s="14" t="s">
        <v>104</v>
      </c>
      <c r="C38" s="33">
        <f t="shared" si="4"/>
        <v>420</v>
      </c>
      <c r="D38" s="33">
        <v>12</v>
      </c>
      <c r="E38" s="43">
        <v>5040</v>
      </c>
      <c r="F38" s="12" t="s">
        <v>69</v>
      </c>
      <c r="G38" s="12" t="s">
        <v>18</v>
      </c>
      <c r="H38" s="12"/>
      <c r="I38" s="12"/>
      <c r="J38" s="12" t="s">
        <v>19</v>
      </c>
      <c r="K38" s="16">
        <f t="shared" si="5"/>
        <v>1260</v>
      </c>
      <c r="L38" s="16">
        <v>1260</v>
      </c>
      <c r="M38" s="16">
        <v>1260</v>
      </c>
      <c r="N38" s="16">
        <v>1260</v>
      </c>
      <c r="O38" s="9" t="s">
        <v>30</v>
      </c>
    </row>
    <row r="39" spans="1:15" ht="21.75" customHeight="1" x14ac:dyDescent="0.2">
      <c r="A39" s="11" t="s">
        <v>129</v>
      </c>
      <c r="B39" s="14" t="s">
        <v>130</v>
      </c>
      <c r="C39" s="33">
        <f t="shared" si="4"/>
        <v>125</v>
      </c>
      <c r="D39" s="33">
        <v>12</v>
      </c>
      <c r="E39" s="43">
        <v>1500</v>
      </c>
      <c r="F39" s="12"/>
      <c r="G39" s="12" t="s">
        <v>18</v>
      </c>
      <c r="H39" s="12"/>
      <c r="I39" s="12"/>
      <c r="J39" s="12" t="s">
        <v>19</v>
      </c>
      <c r="K39" s="16">
        <f t="shared" si="5"/>
        <v>375</v>
      </c>
      <c r="L39" s="16">
        <v>375</v>
      </c>
      <c r="M39" s="16">
        <v>375</v>
      </c>
      <c r="N39" s="16">
        <v>375</v>
      </c>
      <c r="O39" s="9" t="s">
        <v>30</v>
      </c>
    </row>
    <row r="40" spans="1:15" ht="21.75" customHeight="1" x14ac:dyDescent="0.2">
      <c r="A40" s="11" t="s">
        <v>114</v>
      </c>
      <c r="B40" s="14" t="s">
        <v>115</v>
      </c>
      <c r="C40" s="33">
        <v>12000</v>
      </c>
      <c r="D40" s="33">
        <v>1</v>
      </c>
      <c r="E40" s="43">
        <v>12000</v>
      </c>
      <c r="F40" s="12" t="s">
        <v>69</v>
      </c>
      <c r="G40" s="12" t="s">
        <v>18</v>
      </c>
      <c r="H40" s="12"/>
      <c r="I40" s="12"/>
      <c r="J40" s="12" t="s">
        <v>19</v>
      </c>
      <c r="K40" s="16">
        <v>6000</v>
      </c>
      <c r="L40" s="16">
        <v>0</v>
      </c>
      <c r="M40" s="16">
        <v>6000</v>
      </c>
      <c r="N40" s="16">
        <v>0</v>
      </c>
      <c r="O40" s="9" t="s">
        <v>30</v>
      </c>
    </row>
    <row r="41" spans="1:15" ht="21.75" customHeight="1" x14ac:dyDescent="0.2">
      <c r="A41" s="9" t="s">
        <v>71</v>
      </c>
      <c r="B41" s="14" t="s">
        <v>105</v>
      </c>
      <c r="C41" s="33">
        <f>+E41/D41</f>
        <v>12000</v>
      </c>
      <c r="D41" s="33">
        <v>1</v>
      </c>
      <c r="E41" s="43">
        <v>12000</v>
      </c>
      <c r="F41" s="12" t="s">
        <v>69</v>
      </c>
      <c r="G41" s="12" t="s">
        <v>18</v>
      </c>
      <c r="H41" s="12"/>
      <c r="I41" s="12"/>
      <c r="J41" s="12" t="s">
        <v>18</v>
      </c>
      <c r="K41" s="16">
        <v>12000</v>
      </c>
      <c r="L41" s="16">
        <v>0</v>
      </c>
      <c r="M41" s="16">
        <f>+E41-K41</f>
        <v>0</v>
      </c>
      <c r="N41" s="16">
        <v>0</v>
      </c>
      <c r="O41" s="9" t="s">
        <v>30</v>
      </c>
    </row>
    <row r="42" spans="1:15" ht="21.75" customHeight="1" x14ac:dyDescent="0.2">
      <c r="A42" s="11" t="s">
        <v>106</v>
      </c>
      <c r="B42" s="14" t="s">
        <v>107</v>
      </c>
      <c r="C42" s="33">
        <v>15000</v>
      </c>
      <c r="D42" s="33">
        <v>1</v>
      </c>
      <c r="E42" s="43">
        <v>1800</v>
      </c>
      <c r="F42" s="12" t="s">
        <v>69</v>
      </c>
      <c r="G42" s="12" t="s">
        <v>18</v>
      </c>
      <c r="H42" s="12"/>
      <c r="I42" s="12"/>
      <c r="J42" s="12" t="s">
        <v>18</v>
      </c>
      <c r="K42" s="16">
        <v>0</v>
      </c>
      <c r="L42" s="16">
        <v>900</v>
      </c>
      <c r="M42" s="16">
        <v>0</v>
      </c>
      <c r="N42" s="16">
        <v>900</v>
      </c>
      <c r="O42" s="9" t="s">
        <v>30</v>
      </c>
    </row>
    <row r="43" spans="1:15" ht="21.75" customHeight="1" x14ac:dyDescent="0.2">
      <c r="A43" s="11" t="s">
        <v>116</v>
      </c>
      <c r="B43" s="14" t="s">
        <v>117</v>
      </c>
      <c r="C43" s="33">
        <v>15000</v>
      </c>
      <c r="D43" s="33">
        <v>1</v>
      </c>
      <c r="E43" s="43">
        <v>4800</v>
      </c>
      <c r="F43" s="12" t="s">
        <v>24</v>
      </c>
      <c r="G43" s="12" t="s">
        <v>18</v>
      </c>
      <c r="H43" s="12"/>
      <c r="I43" s="12"/>
      <c r="J43" s="12" t="s">
        <v>19</v>
      </c>
      <c r="K43" s="16">
        <v>0</v>
      </c>
      <c r="L43" s="16">
        <v>0</v>
      </c>
      <c r="M43" s="16">
        <v>4800</v>
      </c>
      <c r="N43" s="16">
        <v>0</v>
      </c>
      <c r="O43" s="9" t="s">
        <v>30</v>
      </c>
    </row>
    <row r="44" spans="1:15" ht="21.75" customHeight="1" x14ac:dyDescent="0.2">
      <c r="A44" s="11" t="s">
        <v>109</v>
      </c>
      <c r="B44" s="14" t="s">
        <v>108</v>
      </c>
      <c r="C44" s="33">
        <v>20000</v>
      </c>
      <c r="D44" s="33">
        <v>1</v>
      </c>
      <c r="E44" s="43">
        <v>50483</v>
      </c>
      <c r="F44" s="12" t="s">
        <v>69</v>
      </c>
      <c r="G44" s="12" t="s">
        <v>18</v>
      </c>
      <c r="H44" s="12"/>
      <c r="I44" s="12"/>
      <c r="J44" s="12" t="s">
        <v>18</v>
      </c>
      <c r="K44" s="16">
        <v>0</v>
      </c>
      <c r="L44" s="16">
        <v>0</v>
      </c>
      <c r="M44" s="16">
        <f>E44</f>
        <v>50483</v>
      </c>
      <c r="N44" s="16">
        <v>0</v>
      </c>
      <c r="O44" s="9" t="s">
        <v>30</v>
      </c>
    </row>
    <row r="45" spans="1:15" ht="21.75" customHeight="1" x14ac:dyDescent="0.2">
      <c r="A45" s="11" t="s">
        <v>126</v>
      </c>
      <c r="B45" s="14" t="s">
        <v>127</v>
      </c>
      <c r="C45" s="33">
        <v>15000</v>
      </c>
      <c r="D45" s="33">
        <v>1</v>
      </c>
      <c r="E45" s="43">
        <v>15000</v>
      </c>
      <c r="F45" s="12" t="s">
        <v>26</v>
      </c>
      <c r="G45" s="12" t="s">
        <v>18</v>
      </c>
      <c r="H45" s="12"/>
      <c r="I45" s="12"/>
      <c r="J45" s="12" t="s">
        <v>18</v>
      </c>
      <c r="K45" s="16">
        <v>15000</v>
      </c>
      <c r="L45" s="16">
        <v>0</v>
      </c>
      <c r="M45" s="11">
        <v>0</v>
      </c>
      <c r="N45" s="16">
        <v>0</v>
      </c>
      <c r="O45" s="9" t="s">
        <v>30</v>
      </c>
    </row>
    <row r="46" spans="1:15" ht="21.75" customHeight="1" x14ac:dyDescent="0.2">
      <c r="A46" s="13" t="s">
        <v>135</v>
      </c>
      <c r="B46" s="14"/>
      <c r="C46" s="33"/>
      <c r="D46" s="33"/>
      <c r="E46" s="34">
        <f>SUM(E18:E45)</f>
        <v>2283238.56</v>
      </c>
      <c r="F46" s="12"/>
      <c r="G46" s="12" t="s">
        <v>18</v>
      </c>
      <c r="H46" s="12"/>
      <c r="I46" s="12"/>
      <c r="J46" s="12"/>
      <c r="K46" s="15">
        <f>SUM(K18:K45)</f>
        <v>588788.89</v>
      </c>
      <c r="L46" s="15">
        <f t="shared" ref="L46:N46" si="6">SUM(L18:L45)</f>
        <v>538688.89</v>
      </c>
      <c r="M46" s="15">
        <f t="shared" si="6"/>
        <v>617071.89</v>
      </c>
      <c r="N46" s="15">
        <f t="shared" si="6"/>
        <v>538688.89</v>
      </c>
      <c r="O46" s="50"/>
    </row>
    <row r="47" spans="1:15" ht="21.75" customHeight="1" x14ac:dyDescent="0.2">
      <c r="A47" s="45"/>
      <c r="E47" s="46">
        <f>+E17+E46</f>
        <v>3060448.2</v>
      </c>
      <c r="F47" s="47"/>
      <c r="G47" s="47"/>
      <c r="H47" s="47"/>
      <c r="I47" s="47"/>
      <c r="J47" s="47"/>
      <c r="K47" s="48"/>
      <c r="L47" s="48"/>
      <c r="M47" s="48"/>
      <c r="N47" s="48"/>
      <c r="O47" s="49"/>
    </row>
    <row r="52" spans="1:10" x14ac:dyDescent="0.2">
      <c r="E52" s="56"/>
      <c r="F52" s="56"/>
      <c r="G52" s="56"/>
      <c r="H52" s="56"/>
      <c r="I52" s="56"/>
      <c r="J52" s="56"/>
    </row>
    <row r="53" spans="1:10" x14ac:dyDescent="0.2">
      <c r="E53" s="35"/>
      <c r="F53" s="17"/>
      <c r="G53" s="17"/>
      <c r="H53" s="17"/>
      <c r="I53" s="17"/>
      <c r="J53" s="17"/>
    </row>
    <row r="55" spans="1:10" x14ac:dyDescent="0.2">
      <c r="E55" s="57"/>
      <c r="F55" s="57"/>
      <c r="G55" s="57"/>
      <c r="H55" s="57"/>
      <c r="I55" s="57"/>
      <c r="J55" s="57"/>
    </row>
    <row r="64" spans="1:10" x14ac:dyDescent="0.2">
      <c r="A64" s="18" t="s">
        <v>72</v>
      </c>
    </row>
    <row r="65" spans="1:16" ht="18" x14ac:dyDescent="0.2">
      <c r="A65" s="51" t="s">
        <v>1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</row>
    <row r="67" spans="1:16" ht="18" x14ac:dyDescent="0.2">
      <c r="A67" s="19" t="s">
        <v>73</v>
      </c>
      <c r="B67" s="20"/>
      <c r="C67" s="36"/>
      <c r="D67" s="36" t="s">
        <v>74</v>
      </c>
      <c r="E67" s="37"/>
      <c r="F67" s="21"/>
      <c r="G67" s="21"/>
      <c r="H67" s="21"/>
      <c r="I67" s="21"/>
      <c r="J67" s="21"/>
    </row>
    <row r="68" spans="1:16" x14ac:dyDescent="0.2">
      <c r="A68" s="22"/>
      <c r="B68" s="23"/>
      <c r="C68" s="38"/>
      <c r="D68" s="38"/>
      <c r="E68" s="38"/>
      <c r="F68" s="22"/>
      <c r="G68" s="22"/>
      <c r="H68" s="22"/>
      <c r="I68" s="22"/>
      <c r="J68" s="22"/>
    </row>
    <row r="69" spans="1:16" ht="15.75" customHeight="1" x14ac:dyDescent="0.2">
      <c r="A69" s="52" t="s">
        <v>75</v>
      </c>
      <c r="B69" s="52"/>
      <c r="C69" s="52"/>
      <c r="D69" s="29" t="s">
        <v>76</v>
      </c>
      <c r="E69" s="39"/>
      <c r="F69" s="24"/>
      <c r="G69" s="24"/>
      <c r="H69" s="24"/>
      <c r="I69" s="24"/>
      <c r="J69" s="24"/>
    </row>
    <row r="70" spans="1:16" x14ac:dyDescent="0.2">
      <c r="A70" s="22"/>
      <c r="B70" s="23"/>
      <c r="C70" s="38"/>
      <c r="D70" s="38"/>
      <c r="E70" s="38"/>
      <c r="F70" s="22"/>
      <c r="G70" s="22"/>
      <c r="H70" s="22"/>
      <c r="I70" s="22"/>
      <c r="J70" s="22"/>
    </row>
    <row r="71" spans="1:16" ht="15.75" customHeight="1" x14ac:dyDescent="0.2">
      <c r="A71" s="52" t="s">
        <v>77</v>
      </c>
      <c r="B71" s="52"/>
      <c r="C71" s="52"/>
      <c r="D71" s="29" t="s">
        <v>78</v>
      </c>
      <c r="E71" s="39"/>
      <c r="F71" s="24"/>
      <c r="G71" s="24"/>
      <c r="H71" s="24"/>
      <c r="I71" s="24"/>
      <c r="J71" s="24"/>
    </row>
    <row r="72" spans="1:16" x14ac:dyDescent="0.2">
      <c r="A72" s="25"/>
      <c r="B72" s="26"/>
      <c r="C72" s="40"/>
      <c r="D72" s="41"/>
      <c r="E72" s="40"/>
      <c r="F72" s="25"/>
      <c r="G72" s="25"/>
      <c r="H72" s="25"/>
      <c r="I72" s="25"/>
      <c r="J72" s="25"/>
    </row>
    <row r="73" spans="1:16" ht="15.75" x14ac:dyDescent="0.2">
      <c r="A73" s="21" t="s">
        <v>79</v>
      </c>
      <c r="B73" s="27"/>
      <c r="C73" s="37"/>
      <c r="D73" s="29" t="s">
        <v>80</v>
      </c>
      <c r="E73" s="42"/>
      <c r="F73" s="28"/>
      <c r="G73" s="28"/>
      <c r="H73" s="28"/>
      <c r="I73" s="28"/>
      <c r="J73" s="28"/>
    </row>
    <row r="74" spans="1:16" ht="15.75" x14ac:dyDescent="0.2">
      <c r="A74" s="21"/>
      <c r="B74" s="27"/>
      <c r="C74" s="37"/>
      <c r="D74" s="29"/>
      <c r="E74" s="42"/>
      <c r="F74" s="28"/>
      <c r="G74" s="28"/>
      <c r="H74" s="28"/>
      <c r="I74" s="28"/>
      <c r="J74" s="28"/>
    </row>
    <row r="75" spans="1:16" ht="15.75" x14ac:dyDescent="0.2">
      <c r="A75" s="21" t="s">
        <v>81</v>
      </c>
      <c r="B75" s="27"/>
      <c r="C75" s="37"/>
      <c r="D75" s="29" t="s">
        <v>82</v>
      </c>
      <c r="E75" s="42"/>
      <c r="F75" s="28"/>
      <c r="G75" s="28"/>
      <c r="H75" s="28"/>
      <c r="I75" s="28"/>
      <c r="J75" s="28"/>
    </row>
    <row r="76" spans="1:16" ht="15.75" x14ac:dyDescent="0.2">
      <c r="A76" s="21"/>
      <c r="B76" s="27"/>
      <c r="C76" s="37"/>
      <c r="D76" s="29"/>
      <c r="E76" s="42"/>
      <c r="F76" s="28"/>
      <c r="G76" s="28"/>
      <c r="H76" s="28"/>
      <c r="I76" s="28"/>
      <c r="J76" s="28"/>
    </row>
    <row r="77" spans="1:16" ht="15.75" x14ac:dyDescent="0.2">
      <c r="A77" s="21" t="s">
        <v>83</v>
      </c>
      <c r="B77" s="27"/>
      <c r="C77" s="37"/>
      <c r="D77" s="29" t="s">
        <v>84</v>
      </c>
      <c r="E77" s="42"/>
      <c r="F77" s="28"/>
      <c r="G77" s="28"/>
      <c r="H77" s="28"/>
      <c r="I77" s="28"/>
      <c r="J77" s="28"/>
    </row>
    <row r="78" spans="1:16" ht="15.75" x14ac:dyDescent="0.2">
      <c r="A78" s="21"/>
      <c r="B78" s="27"/>
      <c r="C78" s="37"/>
      <c r="D78" s="29"/>
      <c r="E78" s="42"/>
      <c r="F78" s="28"/>
      <c r="G78" s="28"/>
      <c r="H78" s="28"/>
      <c r="I78" s="28"/>
      <c r="J78" s="28"/>
    </row>
    <row r="79" spans="1:16" ht="15.75" x14ac:dyDescent="0.2">
      <c r="A79" s="21" t="s">
        <v>85</v>
      </c>
      <c r="B79" s="27"/>
      <c r="C79" s="37"/>
      <c r="D79" s="29" t="s">
        <v>86</v>
      </c>
      <c r="E79" s="42"/>
      <c r="F79" s="28"/>
      <c r="G79" s="28"/>
      <c r="H79" s="28"/>
      <c r="I79" s="28"/>
      <c r="J79" s="28"/>
    </row>
    <row r="80" spans="1:16" ht="15.75" x14ac:dyDescent="0.2">
      <c r="A80" s="21"/>
      <c r="B80" s="27"/>
      <c r="C80" s="37"/>
      <c r="D80" s="29"/>
      <c r="E80" s="42"/>
      <c r="F80" s="28"/>
      <c r="G80" s="28"/>
      <c r="H80" s="28"/>
      <c r="I80" s="28"/>
      <c r="J80" s="28"/>
    </row>
    <row r="81" spans="1:10" ht="15.75" x14ac:dyDescent="0.2">
      <c r="A81" s="21" t="s">
        <v>87</v>
      </c>
      <c r="B81" s="27"/>
      <c r="C81" s="37"/>
      <c r="D81" s="29" t="s">
        <v>88</v>
      </c>
      <c r="E81" s="42"/>
      <c r="F81" s="28"/>
      <c r="G81" s="28"/>
      <c r="H81" s="28"/>
      <c r="I81" s="28"/>
      <c r="J81" s="28"/>
    </row>
    <row r="82" spans="1:10" ht="15.75" x14ac:dyDescent="0.2">
      <c r="A82" s="21"/>
      <c r="B82" s="27"/>
      <c r="C82" s="37"/>
      <c r="D82" s="29"/>
      <c r="E82" s="42"/>
      <c r="F82" s="28"/>
      <c r="G82" s="28"/>
      <c r="H82" s="28"/>
      <c r="I82" s="28"/>
      <c r="J82" s="28"/>
    </row>
    <row r="83" spans="1:10" ht="15.75" x14ac:dyDescent="0.2">
      <c r="A83" s="21" t="s">
        <v>89</v>
      </c>
      <c r="B83" s="27"/>
      <c r="C83" s="37"/>
      <c r="D83" s="29" t="s">
        <v>90</v>
      </c>
      <c r="E83" s="42"/>
      <c r="F83" s="28"/>
      <c r="G83" s="28"/>
      <c r="H83" s="28"/>
      <c r="I83" s="28"/>
      <c r="J83" s="28"/>
    </row>
    <row r="84" spans="1:10" ht="15.75" x14ac:dyDescent="0.2">
      <c r="A84" s="21"/>
      <c r="B84" s="27"/>
      <c r="C84" s="37"/>
      <c r="D84" s="29"/>
      <c r="E84" s="42"/>
      <c r="F84" s="28"/>
      <c r="G84" s="28"/>
      <c r="H84" s="28"/>
      <c r="I84" s="28"/>
      <c r="J84" s="28"/>
    </row>
    <row r="85" spans="1:10" ht="15.75" x14ac:dyDescent="0.2">
      <c r="A85" s="21" t="s">
        <v>91</v>
      </c>
      <c r="B85" s="27"/>
      <c r="C85" s="37"/>
      <c r="D85" s="29" t="s">
        <v>92</v>
      </c>
      <c r="E85" s="42"/>
      <c r="F85" s="28"/>
      <c r="G85" s="28"/>
      <c r="H85" s="28"/>
      <c r="I85" s="28"/>
      <c r="J85" s="28"/>
    </row>
    <row r="86" spans="1:10" ht="15.75" x14ac:dyDescent="0.2">
      <c r="A86" s="21"/>
      <c r="B86" s="27"/>
      <c r="C86" s="37"/>
      <c r="D86" s="29"/>
      <c r="E86" s="42"/>
      <c r="F86" s="28"/>
      <c r="G86" s="28"/>
      <c r="H86" s="28"/>
      <c r="I86" s="28"/>
      <c r="J86" s="28"/>
    </row>
    <row r="87" spans="1:10" ht="15.75" x14ac:dyDescent="0.2">
      <c r="A87" s="21" t="s">
        <v>93</v>
      </c>
      <c r="D87" s="29" t="s">
        <v>94</v>
      </c>
    </row>
    <row r="88" spans="1:10" ht="15.75" x14ac:dyDescent="0.2">
      <c r="A88" s="21"/>
      <c r="B88" s="27"/>
      <c r="C88" s="37"/>
      <c r="D88" s="29"/>
      <c r="E88" s="42"/>
      <c r="F88" s="28"/>
      <c r="G88" s="28"/>
      <c r="H88" s="28"/>
      <c r="I88" s="28"/>
      <c r="J88" s="28"/>
    </row>
    <row r="89" spans="1:10" ht="15.75" x14ac:dyDescent="0.2">
      <c r="A89" s="21" t="s">
        <v>95</v>
      </c>
      <c r="D89" s="29" t="s">
        <v>96</v>
      </c>
    </row>
    <row r="90" spans="1:10" ht="15.75" x14ac:dyDescent="0.2">
      <c r="A90" s="21"/>
      <c r="B90" s="27"/>
      <c r="C90" s="37"/>
      <c r="D90" s="29"/>
      <c r="E90" s="42"/>
      <c r="F90" s="28"/>
      <c r="G90" s="28"/>
      <c r="H90" s="28"/>
      <c r="I90" s="28"/>
      <c r="J90" s="28"/>
    </row>
    <row r="91" spans="1:10" ht="15.75" x14ac:dyDescent="0.2">
      <c r="A91" s="21" t="s">
        <v>97</v>
      </c>
      <c r="D91" s="29" t="s">
        <v>98</v>
      </c>
    </row>
    <row r="92" spans="1:10" ht="15.75" x14ac:dyDescent="0.2">
      <c r="A92" s="21"/>
      <c r="B92" s="27"/>
      <c r="C92" s="37"/>
      <c r="D92" s="29"/>
      <c r="E92" s="42"/>
      <c r="F92" s="28"/>
      <c r="G92" s="28"/>
      <c r="H92" s="28"/>
      <c r="I92" s="28"/>
      <c r="J92" s="28"/>
    </row>
    <row r="93" spans="1:10" ht="15.75" x14ac:dyDescent="0.2">
      <c r="A93" s="21" t="s">
        <v>99</v>
      </c>
      <c r="D93" s="29" t="s">
        <v>100</v>
      </c>
    </row>
    <row r="95" spans="1:10" ht="15.75" x14ac:dyDescent="0.2">
      <c r="A95" s="21" t="s">
        <v>101</v>
      </c>
      <c r="D95" s="29" t="s">
        <v>102</v>
      </c>
    </row>
  </sheetData>
  <mergeCells count="9">
    <mergeCell ref="A65:P65"/>
    <mergeCell ref="A69:C69"/>
    <mergeCell ref="A71:C71"/>
    <mergeCell ref="A4:O4"/>
    <mergeCell ref="A5:O5"/>
    <mergeCell ref="A6:O6"/>
    <mergeCell ref="K9:N9"/>
    <mergeCell ref="E52:J52"/>
    <mergeCell ref="E55:J55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scale="5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FR-03</vt:lpstr>
      <vt:lpstr>'FR-03'!Área_de_impresión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cp:lastPrinted>2025-04-09T18:42:30Z</cp:lastPrinted>
  <dcterms:created xsi:type="dcterms:W3CDTF">2017-05-17T20:20:37Z</dcterms:created>
  <dcterms:modified xsi:type="dcterms:W3CDTF">2026-01-29T15:17:54Z</dcterms:modified>
</cp:coreProperties>
</file>